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95" windowWidth="14805" windowHeight="6420"/>
  </bookViews>
  <sheets>
    <sheet name="Для ДК" sheetId="3" r:id="rId1"/>
  </sheets>
  <definedNames>
    <definedName name="_xlnm.Print_Titles" localSheetId="0">'Для ДК'!$9:$10</definedName>
    <definedName name="_xlnm.Print_Area" localSheetId="0">'Для ДК'!$A$1:$X$291</definedName>
  </definedNames>
  <calcPr calcId="145621"/>
</workbook>
</file>

<file path=xl/calcChain.xml><?xml version="1.0" encoding="utf-8"?>
<calcChain xmlns="http://schemas.openxmlformats.org/spreadsheetml/2006/main">
  <c r="U282" i="3" l="1"/>
  <c r="T282" i="3"/>
  <c r="U281" i="3"/>
  <c r="U130" i="3" l="1"/>
  <c r="T130" i="3"/>
  <c r="U132" i="3"/>
  <c r="U133" i="3"/>
  <c r="U134" i="3"/>
  <c r="U135" i="3"/>
  <c r="U147" i="3" s="1"/>
  <c r="U136" i="3"/>
  <c r="U137" i="3"/>
  <c r="U138" i="3"/>
  <c r="U139" i="3"/>
  <c r="U140" i="3"/>
  <c r="U141" i="3"/>
  <c r="U142" i="3"/>
  <c r="U143" i="3"/>
  <c r="U144" i="3"/>
  <c r="T147" i="3"/>
  <c r="U151" i="3"/>
  <c r="U152" i="3"/>
  <c r="U153" i="3"/>
  <c r="U193" i="3" l="1"/>
  <c r="U192" i="3"/>
  <c r="U191" i="3"/>
  <c r="U190" i="3"/>
  <c r="U189" i="3"/>
  <c r="U188" i="3"/>
  <c r="U187" i="3"/>
  <c r="U186" i="3"/>
  <c r="U185" i="3"/>
  <c r="U184" i="3"/>
  <c r="U183" i="3"/>
  <c r="U182" i="3"/>
  <c r="U181" i="3"/>
  <c r="U180" i="3"/>
  <c r="U179" i="3"/>
  <c r="U178" i="3"/>
  <c r="U177" i="3"/>
  <c r="U176" i="3"/>
  <c r="U175" i="3"/>
  <c r="U174" i="3"/>
  <c r="U173" i="3"/>
  <c r="U172" i="3"/>
  <c r="U171" i="3"/>
  <c r="U170" i="3"/>
  <c r="U169" i="3"/>
  <c r="U168" i="3"/>
  <c r="U167" i="3"/>
  <c r="U166" i="3"/>
  <c r="U165" i="3"/>
  <c r="U164" i="3"/>
  <c r="U163" i="3"/>
  <c r="U162" i="3"/>
  <c r="T19" i="3"/>
  <c r="U19" i="3" s="1"/>
  <c r="T18" i="3"/>
  <c r="U18" i="3" s="1"/>
  <c r="U17" i="3"/>
  <c r="T17" i="3"/>
  <c r="U16" i="3"/>
  <c r="U15" i="3"/>
  <c r="U14" i="3"/>
  <c r="U13" i="3"/>
  <c r="U220" i="3" l="1"/>
  <c r="U201" i="3" l="1"/>
  <c r="T121" i="3"/>
  <c r="U121" i="3" s="1"/>
  <c r="T120" i="3"/>
  <c r="U120" i="3" s="1"/>
  <c r="T119" i="3"/>
  <c r="U119" i="3" s="1"/>
  <c r="T118" i="3"/>
  <c r="U118" i="3" s="1"/>
  <c r="T117" i="3"/>
  <c r="U117" i="3" s="1"/>
  <c r="T116" i="3"/>
  <c r="U116" i="3" s="1"/>
  <c r="U115" i="3"/>
  <c r="T115" i="3"/>
  <c r="T114" i="3"/>
  <c r="U114" i="3" s="1"/>
  <c r="U270" i="3" l="1"/>
  <c r="T256" i="3"/>
  <c r="U256" i="3" s="1"/>
  <c r="U255" i="3"/>
  <c r="T254" i="3"/>
  <c r="U254" i="3" s="1"/>
  <c r="U280" i="3"/>
  <c r="U279" i="3"/>
  <c r="U277" i="3"/>
  <c r="U248" i="3" l="1"/>
  <c r="U247" i="3"/>
  <c r="U246" i="3"/>
  <c r="U245" i="3"/>
  <c r="U244" i="3"/>
  <c r="U243" i="3" l="1"/>
  <c r="U242" i="3"/>
  <c r="U241" i="3"/>
  <c r="U240" i="3"/>
  <c r="U239" i="3"/>
  <c r="U238" i="3"/>
  <c r="U237" i="3"/>
  <c r="U236" i="3"/>
  <c r="U235" i="3"/>
  <c r="U234" i="3"/>
  <c r="U233" i="3"/>
  <c r="U232" i="3"/>
  <c r="U227" i="3"/>
  <c r="U226" i="3"/>
  <c r="U225" i="3"/>
  <c r="U224" i="3"/>
  <c r="U223" i="3"/>
  <c r="U222" i="3"/>
  <c r="U221" i="3"/>
  <c r="U219" i="3"/>
  <c r="U218" i="3"/>
  <c r="U217" i="3"/>
  <c r="U216" i="3"/>
  <c r="U215" i="3"/>
  <c r="U214" i="3"/>
  <c r="U213" i="3"/>
  <c r="U212" i="3"/>
  <c r="U211" i="3"/>
  <c r="U210" i="3"/>
  <c r="U209" i="3"/>
  <c r="U208" i="3"/>
  <c r="U207" i="3"/>
  <c r="U206" i="3"/>
  <c r="U205" i="3"/>
  <c r="U204" i="3"/>
  <c r="U203" i="3"/>
  <c r="U202" i="3"/>
  <c r="T113" i="3"/>
  <c r="U113" i="3" s="1"/>
  <c r="T112" i="3"/>
  <c r="U112" i="3" s="1"/>
  <c r="T111" i="3"/>
  <c r="U111" i="3" s="1"/>
  <c r="T110" i="3"/>
  <c r="U110" i="3" s="1"/>
  <c r="T109" i="3"/>
  <c r="U109" i="3" s="1"/>
  <c r="T108" i="3"/>
  <c r="U108" i="3" s="1"/>
  <c r="T107" i="3"/>
  <c r="U107" i="3" s="1"/>
  <c r="T106" i="3"/>
  <c r="U106" i="3" s="1"/>
  <c r="T105" i="3"/>
  <c r="U105" i="3" s="1"/>
  <c r="T104" i="3"/>
  <c r="U104" i="3" s="1"/>
  <c r="T103" i="3"/>
  <c r="U103" i="3" s="1"/>
  <c r="T102" i="3"/>
  <c r="U102" i="3" s="1"/>
  <c r="T101" i="3"/>
  <c r="U101" i="3" s="1"/>
  <c r="T100" i="3"/>
  <c r="U100" i="3" s="1"/>
  <c r="T99" i="3"/>
  <c r="U99" i="3" s="1"/>
  <c r="T98" i="3"/>
  <c r="U98" i="3" s="1"/>
  <c r="R97" i="3"/>
  <c r="T97" i="3" s="1"/>
  <c r="U97" i="3" s="1"/>
  <c r="T96" i="3"/>
  <c r="U96" i="3" s="1"/>
  <c r="T95" i="3"/>
  <c r="U95" i="3" s="1"/>
  <c r="T94" i="3"/>
  <c r="U94" i="3" s="1"/>
  <c r="T93" i="3"/>
  <c r="U93" i="3" s="1"/>
  <c r="T92" i="3"/>
  <c r="U92" i="3" s="1"/>
  <c r="T91" i="3"/>
  <c r="U91" i="3" s="1"/>
  <c r="T90" i="3"/>
  <c r="U90" i="3" s="1"/>
  <c r="T89" i="3"/>
  <c r="U89" i="3" s="1"/>
  <c r="T88" i="3"/>
  <c r="U88" i="3" s="1"/>
  <c r="T87" i="3"/>
  <c r="U87" i="3" s="1"/>
  <c r="T86" i="3"/>
  <c r="U86" i="3" s="1"/>
  <c r="T85" i="3"/>
  <c r="U85" i="3" s="1"/>
  <c r="T84" i="3"/>
  <c r="U84" i="3" s="1"/>
  <c r="T83" i="3"/>
  <c r="U83" i="3" s="1"/>
  <c r="T82" i="3"/>
  <c r="U82" i="3" s="1"/>
  <c r="T81" i="3"/>
  <c r="U81" i="3" s="1"/>
  <c r="T80" i="3"/>
  <c r="U80" i="3" s="1"/>
  <c r="T79" i="3"/>
  <c r="U79" i="3" s="1"/>
  <c r="T78" i="3"/>
  <c r="U78" i="3" s="1"/>
  <c r="T77" i="3"/>
  <c r="U77" i="3" s="1"/>
  <c r="T76" i="3"/>
  <c r="U76" i="3" s="1"/>
  <c r="T75" i="3"/>
  <c r="U75" i="3" s="1"/>
  <c r="T74" i="3"/>
  <c r="U74" i="3" s="1"/>
  <c r="T73" i="3"/>
  <c r="U73" i="3" s="1"/>
  <c r="R72" i="3"/>
  <c r="T72" i="3" s="1"/>
  <c r="U72" i="3" s="1"/>
  <c r="R71" i="3"/>
  <c r="T71" i="3" s="1"/>
  <c r="U71" i="3" s="1"/>
  <c r="T70" i="3"/>
  <c r="U70" i="3" s="1"/>
  <c r="T69" i="3"/>
  <c r="U69" i="3" s="1"/>
  <c r="T68" i="3"/>
  <c r="U68" i="3" s="1"/>
  <c r="T67" i="3"/>
  <c r="U67" i="3" s="1"/>
  <c r="T66" i="3"/>
  <c r="U66" i="3" s="1"/>
  <c r="T65" i="3"/>
  <c r="U65" i="3" s="1"/>
  <c r="T64" i="3"/>
  <c r="U64" i="3" s="1"/>
  <c r="T63" i="3"/>
  <c r="U63" i="3" s="1"/>
  <c r="T62" i="3"/>
  <c r="U62" i="3" s="1"/>
  <c r="T61" i="3"/>
  <c r="U61" i="3" s="1"/>
  <c r="T60" i="3"/>
  <c r="U60" i="3" s="1"/>
  <c r="T59" i="3"/>
  <c r="U59" i="3" s="1"/>
  <c r="T58" i="3"/>
  <c r="U58" i="3" s="1"/>
  <c r="T57" i="3"/>
  <c r="U57" i="3" s="1"/>
  <c r="T56" i="3"/>
  <c r="U56" i="3" s="1"/>
  <c r="T55" i="3"/>
  <c r="U55" i="3" s="1"/>
  <c r="T54" i="3"/>
  <c r="U54" i="3" s="1"/>
  <c r="T53" i="3"/>
  <c r="U53" i="3" s="1"/>
  <c r="T52" i="3"/>
  <c r="U52" i="3" s="1"/>
  <c r="T51" i="3"/>
  <c r="U51" i="3" s="1"/>
  <c r="T50" i="3"/>
  <c r="U50" i="3" s="1"/>
  <c r="T49" i="3"/>
  <c r="U49" i="3" s="1"/>
  <c r="T48" i="3"/>
  <c r="U48" i="3" s="1"/>
  <c r="T47" i="3"/>
  <c r="U47" i="3" s="1"/>
  <c r="T46" i="3"/>
  <c r="U46" i="3" s="1"/>
  <c r="T45" i="3"/>
  <c r="U45" i="3" s="1"/>
  <c r="T44" i="3"/>
  <c r="U44" i="3" s="1"/>
  <c r="T43" i="3"/>
  <c r="U43" i="3" s="1"/>
  <c r="T42" i="3"/>
  <c r="U42" i="3" s="1"/>
  <c r="T41" i="3"/>
  <c r="U41" i="3" s="1"/>
  <c r="T40" i="3"/>
  <c r="U40" i="3" s="1"/>
  <c r="T39" i="3"/>
  <c r="U39" i="3" s="1"/>
  <c r="T38" i="3"/>
  <c r="U38" i="3" s="1"/>
  <c r="T37" i="3"/>
  <c r="U37" i="3" s="1"/>
  <c r="T36" i="3"/>
  <c r="U36" i="3" s="1"/>
  <c r="T35" i="3"/>
  <c r="U35" i="3" s="1"/>
  <c r="T34" i="3"/>
  <c r="U34" i="3" s="1"/>
  <c r="T33" i="3"/>
  <c r="U33" i="3" s="1"/>
  <c r="T32" i="3"/>
  <c r="U32" i="3" s="1"/>
  <c r="T31" i="3"/>
  <c r="U31" i="3" s="1"/>
  <c r="T30" i="3"/>
  <c r="U30" i="3" s="1"/>
  <c r="T29" i="3"/>
  <c r="U29" i="3" s="1"/>
  <c r="T28" i="3"/>
  <c r="U28" i="3" s="1"/>
  <c r="T27" i="3"/>
  <c r="U27" i="3" s="1"/>
  <c r="T26" i="3"/>
  <c r="U26" i="3" s="1"/>
  <c r="T25" i="3"/>
  <c r="U25" i="3" s="1"/>
  <c r="T24" i="3"/>
  <c r="U24" i="3" s="1"/>
  <c r="T23" i="3"/>
  <c r="U23" i="3" s="1"/>
  <c r="T22" i="3"/>
  <c r="U22" i="3" s="1"/>
  <c r="T21" i="3"/>
  <c r="U21" i="3" s="1"/>
  <c r="T20" i="3"/>
  <c r="U20" i="3" s="1"/>
  <c r="U161" i="3" l="1"/>
  <c r="U160" i="3"/>
  <c r="T157" i="3"/>
  <c r="U156" i="3" l="1"/>
  <c r="U155" i="3"/>
  <c r="U154" i="3"/>
  <c r="U283" i="3" l="1"/>
  <c r="T283" i="3"/>
</calcChain>
</file>

<file path=xl/sharedStrings.xml><?xml version="1.0" encoding="utf-8"?>
<sst xmlns="http://schemas.openxmlformats.org/spreadsheetml/2006/main" count="3575" uniqueCount="1078">
  <si>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</si>
  <si>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</si>
  <si>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</si>
  <si>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</si>
  <si>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</si>
  <si>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</si>
  <si>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</si>
  <si>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</si>
  <si>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</si>
  <si>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</si>
  <si>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</si>
  <si>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</si>
  <si>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</si>
  <si>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</si>
  <si>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</si>
  <si>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</si>
  <si>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</si>
  <si>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</si>
  <si>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</si>
  <si>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</si>
  <si>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</si>
  <si>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</si>
  <si>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</si>
  <si>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</si>
  <si>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</si>
  <si>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</si>
  <si>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</si>
  <si>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</si>
  <si>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2У</t>
  </si>
  <si>
    <t>3У</t>
  </si>
  <si>
    <t>2. Работы</t>
  </si>
  <si>
    <t>Прогноз местного содержания, %</t>
  </si>
  <si>
    <t>11 Т</t>
  </si>
  <si>
    <t>1 У</t>
  </si>
  <si>
    <t>4 У</t>
  </si>
  <si>
    <t>1 Р</t>
  </si>
  <si>
    <t>2 Р</t>
  </si>
  <si>
    <t>3 Р</t>
  </si>
  <si>
    <t>4 Р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</si>
  <si>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</si>
  <si>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</si>
  <si>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</si>
  <si>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</si>
  <si>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</si>
  <si>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</si>
  <si>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</si>
  <si>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</si>
  <si>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</si>
  <si>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</si>
  <si>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</si>
  <si>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</si>
  <si>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</si>
  <si>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</si>
  <si>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</si>
  <si>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</si>
  <si>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</si>
  <si>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</si>
  <si>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</si>
  <si>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</si>
  <si>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</si>
  <si>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</si>
  <si>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</si>
  <si>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</si>
  <si>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</si>
  <si>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</si>
  <si>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</si>
  <si>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</si>
  <si>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</si>
  <si>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</si>
  <si>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</si>
  <si>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</si>
  <si>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</si>
  <si>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</si>
  <si>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</si>
  <si>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</si>
  <si>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</si>
  <si>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</si>
  <si>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</si>
  <si>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</si>
  <si>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</si>
  <si>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</si>
  <si>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</si>
  <si>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</si>
  <si>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</si>
  <si>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</si>
  <si>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</si>
  <si>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</si>
  <si>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21 У</t>
  </si>
  <si>
    <t>22 У</t>
  </si>
  <si>
    <t>23 У</t>
  </si>
  <si>
    <t>3. Услуги</t>
  </si>
  <si>
    <t>24 У</t>
  </si>
  <si>
    <t>25 У</t>
  </si>
  <si>
    <t>5 Р</t>
  </si>
  <si>
    <t>34 Т</t>
  </si>
  <si>
    <t>6 Р</t>
  </si>
  <si>
    <t>26 У</t>
  </si>
  <si>
    <t>27 У</t>
  </si>
  <si>
    <t>28 У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</si>
  <si>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</si>
  <si>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</si>
  <si>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</si>
  <si>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</si>
  <si>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</si>
  <si>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</si>
  <si>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</si>
  <si>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</si>
  <si>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</si>
  <si>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</si>
  <si>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</si>
  <si>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</si>
  <si>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</si>
  <si>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</si>
  <si>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</si>
  <si>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</si>
  <si>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</si>
  <si>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</si>
  <si>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</si>
  <si>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</si>
  <si>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</si>
  <si>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7 Р</t>
  </si>
  <si>
    <t>8 Р</t>
  </si>
  <si>
    <t>9 Р</t>
  </si>
  <si>
    <t>10 Р</t>
  </si>
  <si>
    <t>11 Р</t>
  </si>
  <si>
    <t>12 Р</t>
  </si>
  <si>
    <t>13 Р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</si>
  <si>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</si>
  <si>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</si>
  <si>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</si>
  <si>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</si>
  <si>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</si>
  <si>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</si>
  <si>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</si>
  <si>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</si>
  <si>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</si>
  <si>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</si>
  <si>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</si>
  <si>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</si>
  <si>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</si>
  <si>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</si>
  <si>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</si>
  <si>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</si>
  <si>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</si>
  <si>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</si>
  <si>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</si>
  <si>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</si>
  <si>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</si>
  <si>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</si>
  <si>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</si>
  <si>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</si>
  <si>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</si>
  <si>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</si>
  <si>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</si>
  <si>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</si>
  <si>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</si>
  <si>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</si>
  <si>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</si>
  <si>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</si>
  <si>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</si>
  <si>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</si>
  <si>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</si>
  <si>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</si>
  <si>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</si>
  <si>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</si>
  <si>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</si>
  <si>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</si>
  <si>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</si>
  <si>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</si>
  <si>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</si>
  <si>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</si>
  <si>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</si>
  <si>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</si>
  <si>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</si>
  <si>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</si>
  <si>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</si>
  <si>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</si>
  <si>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</si>
  <si>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</si>
  <si>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</si>
  <si>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</si>
  <si>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</si>
  <si>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</si>
  <si>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</si>
  <si>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</si>
  <si>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</si>
  <si>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</si>
  <si>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</si>
  <si>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</si>
  <si>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</si>
  <si>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</si>
  <si>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</si>
  <si>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</si>
  <si>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</si>
  <si>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</si>
  <si>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</si>
  <si>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</si>
  <si>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</si>
  <si>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101 У</t>
  </si>
  <si>
    <t>102 У</t>
  </si>
  <si>
    <t>103 У</t>
  </si>
  <si>
    <t>104 У</t>
  </si>
  <si>
    <t>105 У</t>
  </si>
  <si>
    <t>106 У</t>
  </si>
  <si>
    <t>107 У</t>
  </si>
  <si>
    <t>108 У</t>
  </si>
  <si>
    <t>109 У</t>
  </si>
  <si>
    <t>110 У</t>
  </si>
  <si>
    <t>111 У</t>
  </si>
  <si>
    <t>112 У</t>
  </si>
  <si>
    <t>113 У</t>
  </si>
  <si>
    <t>114 У</t>
  </si>
  <si>
    <t>115 У</t>
  </si>
  <si>
    <t>116 У</t>
  </si>
  <si>
    <t>117 У</t>
  </si>
  <si>
    <t>118 У</t>
  </si>
  <si>
    <t>119 У</t>
  </si>
  <si>
    <t>120 У</t>
  </si>
  <si>
    <t>121 У</t>
  </si>
  <si>
    <t>122 У</t>
  </si>
  <si>
    <t>123 У</t>
  </si>
  <si>
    <t>124 У</t>
  </si>
  <si>
    <t>100 У</t>
  </si>
  <si>
    <t>Утвержден</t>
  </si>
  <si>
    <t>ТОО "Казахстанско-Китайский Трубопровод"</t>
  </si>
  <si>
    <t>65.12.49.00.00.00.01</t>
  </si>
  <si>
    <t>Услуги по страхованию имущества</t>
  </si>
  <si>
    <t>Страхование имущественного комплекса МН Атасу-Алашанькоу</t>
  </si>
  <si>
    <t>ОИ</t>
  </si>
  <si>
    <t>г. Алматы, пр. Абая 109 В</t>
  </si>
  <si>
    <t>январь-февраль</t>
  </si>
  <si>
    <t>Республика Казахстан, Восточно-Казахстанская, Карагандинская, Алматинская области</t>
  </si>
  <si>
    <t>12 месяцев</t>
  </si>
  <si>
    <t>предоплата 100%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</si>
  <si>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</si>
  <si>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</si>
  <si>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135 587 171,00</t>
  </si>
  <si>
    <t>104 942 918,00</t>
  </si>
  <si>
    <t>74.90.21.17.00.00.00</t>
  </si>
  <si>
    <t xml:space="preserve">Разработка землеустроительного проекта </t>
  </si>
  <si>
    <t xml:space="preserve">Разработка 
землеустроительного проекта </t>
  </si>
  <si>
    <t>Отвод земельных участков в долгосрочное пользование (под вдольтрассовый проезд)</t>
  </si>
  <si>
    <t>ЭОТТ</t>
  </si>
  <si>
    <t>Январь-Февраль</t>
  </si>
  <si>
    <t>Карагандинская область Жанааркинский и Шетский районы</t>
  </si>
  <si>
    <t>Февраль-
Июль</t>
  </si>
  <si>
    <t>0%. По факту выполненных работ</t>
  </si>
  <si>
    <t>Карагандинская область   Актогайский район</t>
  </si>
  <si>
    <t>Восточно-Казахстанская область</t>
  </si>
  <si>
    <t>68.31.13.00.00.00.02</t>
  </si>
  <si>
    <t>Услуги по технической инвентаризации, регистрации прав на здания (строения, сооружения) и земельные участки под ними</t>
  </si>
  <si>
    <t>Вдольтрассовый проезд</t>
  </si>
  <si>
    <t>Февраль-Март</t>
  </si>
  <si>
    <t>Март-Август</t>
  </si>
  <si>
    <t>0%. По факту оказаных услуг</t>
  </si>
  <si>
    <t>Алматинская область   Алакольский район</t>
  </si>
  <si>
    <t>Частотный Регулятор 
Приводов 
на НПС-9</t>
  </si>
  <si>
    <t>Март-Май</t>
  </si>
  <si>
    <t>Подстанция 500 кВ
п.Агадырь</t>
  </si>
  <si>
    <t>Карагандинская область   Шетский район</t>
  </si>
  <si>
    <t>ТОО "Казахстанско-Китайский Трубопрововод"</t>
  </si>
  <si>
    <t>62.02.30.45.00.00.00</t>
  </si>
  <si>
    <t>Услуги по сопровождению и технической поддержке информационной системы</t>
  </si>
  <si>
    <t>Техническая поддержка системы управления персоналом на платформе IBM Lotus Notes Domino</t>
  </si>
  <si>
    <t>ЦПЭ</t>
  </si>
  <si>
    <t>г. Алматы, пр. Абая, 109в.</t>
  </si>
  <si>
    <t>ноябрь, декабрь</t>
  </si>
  <si>
    <t>г. Алматы</t>
  </si>
  <si>
    <t>январь - декабрь</t>
  </si>
  <si>
    <t>авансовый платеж - 0%, ежеквартально в течении 20 рабочих дней с момента подписания акта оказанных услуг</t>
  </si>
  <si>
    <t>65.12.12.10.00.00.01</t>
  </si>
  <si>
    <t>Услуги по страхованию от болезней</t>
  </si>
  <si>
    <t>Медицинское страхование работников и членов их семей на случай болезни</t>
  </si>
  <si>
    <t xml:space="preserve">ноябрь, декабрь </t>
  </si>
  <si>
    <t>РК</t>
  </si>
  <si>
    <t xml:space="preserve">январь - декабрь </t>
  </si>
  <si>
    <t>100% предоплата</t>
  </si>
  <si>
    <t>62.09.20.20.80.10.00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</si>
  <si>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</si>
  <si>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</si>
  <si>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г.Алматы, пр. Абая 109В</t>
  </si>
  <si>
    <t>декабрь</t>
  </si>
  <si>
    <t>январь-декабрь</t>
  </si>
  <si>
    <t>предоплата - 25% ежеквартально</t>
  </si>
  <si>
    <t>ОВХ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</si>
  <si>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</si>
  <si>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</si>
  <si>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</si>
  <si>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г.Алматы, пр.Абая, 109В</t>
  </si>
  <si>
    <t>58.12.20.15.00.00.00</t>
  </si>
  <si>
    <t>Услуги по актуализации Единого номенклатурного справочника товаров, работ и услуг</t>
  </si>
  <si>
    <t>Услуги по предоставлению в пользование и актуализации Единого номенклатурного справочника товаров, работ и услуг</t>
  </si>
  <si>
    <t>32.99.61.00.00.00.30.20.1</t>
  </si>
  <si>
    <t>Программное обеспечение</t>
  </si>
  <si>
    <t>Программный продукт - сборник законодательных актов</t>
  </si>
  <si>
    <t xml:space="preserve"> электронная правовая система </t>
  </si>
  <si>
    <t>январь - февраль</t>
  </si>
  <si>
    <t>DDP</t>
  </si>
  <si>
    <t>март - декабрь</t>
  </si>
  <si>
    <t>предоплата - 100%</t>
  </si>
  <si>
    <t>штука</t>
  </si>
  <si>
    <t>26.20.16.12.12.11.11.10.1</t>
  </si>
  <si>
    <t>Тонер</t>
  </si>
  <si>
    <t>Черный</t>
  </si>
  <si>
    <t>Тонер Canon C-EXV 11 для копировального аппарата
Canon IR 3025 (3225)</t>
  </si>
  <si>
    <t>декабрь - январь</t>
  </si>
  <si>
    <t>январь-март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</si>
  <si>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</si>
  <si>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</si>
  <si>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ОТП</t>
  </si>
  <si>
    <t>2014 - 2015</t>
  </si>
  <si>
    <t>26.20.16.11.13.11.11.10.1</t>
  </si>
  <si>
    <t>Картридж</t>
  </si>
  <si>
    <t>Тонерный. Черный.</t>
  </si>
  <si>
    <t>Картриджи CF280X для HP laser jet 400</t>
  </si>
  <si>
    <t xml:space="preserve">г.Алматы, проспект Абая 109В </t>
  </si>
  <si>
    <t>Картриджи HP Q7516A для HP 5200</t>
  </si>
  <si>
    <t>Картридж HP Q7553A</t>
  </si>
  <si>
    <t>26.40.33.00.00.00.21.20.1</t>
  </si>
  <si>
    <t>Видеокамера</t>
  </si>
  <si>
    <t>Для видеонаблюдения. Цветная. Внешнего исполнения (уличная).</t>
  </si>
  <si>
    <t>аварийный запас</t>
  </si>
  <si>
    <t>Карагандинская обл., НПС- 8</t>
  </si>
  <si>
    <t>июль - август</t>
  </si>
  <si>
    <t>авансовый платеж - 0%, оставшаяся часть в течении 20 рабочих дней с момента подписания акта приема - передачи поставленных товаров</t>
  </si>
  <si>
    <t>26.20.13.00.00.01.51.20.1</t>
  </si>
  <si>
    <t>сервер</t>
  </si>
  <si>
    <t>Сетевой общего назначения, сверхплотный с горизонтальным масштабированием ресурсов (blade), Предназначен для формирования структурированного серверного пула с максимальной плотностью монтажа компонентов. Предполагает постановку в специальные корпуса-полки с централизованной системой сетевых коммуникаций, энергопитания, охлаждения и управления, которые вынесены и обобщены в корзине для уменьшения занимаемого пространства. Корзина (англ. enclosure) — шасси для блейд-серверов, предоставляющая им доступ к общим компонентам.</t>
  </si>
  <si>
    <t>Карагандинская обл., НПС-8</t>
  </si>
  <si>
    <t>Кызылординская  обл., г.Аральск</t>
  </si>
  <si>
    <t>33.12.19.25.00.00.00</t>
  </si>
  <si>
    <t>Техническое обслуживание охранно-пожарной сигнализации</t>
  </si>
  <si>
    <t>Техническое обслуживание и текущий ремонт охрано пожарной сигнализациии Кенкияк</t>
  </si>
  <si>
    <t>Актюбинская область, п. Кенкияк</t>
  </si>
  <si>
    <t>январь -  декабрь</t>
  </si>
  <si>
    <t>авансовый платеж - 0%, в течении 20 рабочих дней с момента подписания акта выполненных работ</t>
  </si>
  <si>
    <t xml:space="preserve"> 61.10.11.06.01.00.00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</si>
  <si>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</si>
  <si>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</si>
  <si>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Телефонная связь в офисе г.Алматы</t>
  </si>
  <si>
    <t>авансовый платеж - 0%, ежемесячно в течении 20 рабочих дней с момента подписания акта оказанных услуг</t>
  </si>
  <si>
    <t>61.10.43.01.01.00.00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</si>
  <si>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</si>
  <si>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</si>
  <si>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</si>
  <si>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</si>
  <si>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</si>
  <si>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</si>
  <si>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системы электронного документооборота</t>
  </si>
  <si>
    <t>март, июнь, сентябрь, декабрь</t>
  </si>
  <si>
    <t>авансовый платеж - 0%, в течении 20 рабочих дней с момента подписания акта оказанных услуг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</si>
  <si>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</si>
  <si>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</si>
  <si>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</si>
  <si>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техичническая поддержка веб-сайта kcp.kz</t>
  </si>
  <si>
    <t xml:space="preserve">г.Алматы, пр. Абая 109В </t>
  </si>
  <si>
    <t>Доступ к сети интернет 
МН "Атасу-Алашанькоу"</t>
  </si>
  <si>
    <t xml:space="preserve">Восточно-Казахстанская, Карагандинская, Алматинская области </t>
  </si>
  <si>
    <t>Телефонноя связь
МН "Атасу-Алашанькоу"</t>
  </si>
  <si>
    <t>Восточно-Казахстанская, Карагандинская, Алматинская области</t>
  </si>
  <si>
    <t>Доступ к сети интернет 
МН "Кенкияк-Кумколь"</t>
  </si>
  <si>
    <t>Кызылординская и Актюбинская области</t>
  </si>
  <si>
    <t>Телефонноя связь
МН "Кенкияк-Кумколь"</t>
  </si>
  <si>
    <t>61.30.10.10.00.00.00</t>
  </si>
  <si>
    <t>Услуги спутниковой связи</t>
  </si>
  <si>
    <t>Услуги пользования спутниковой связью</t>
  </si>
  <si>
    <t>Спутниковая связь МН "Атасу-Алашанькоу"</t>
  </si>
  <si>
    <t>Спутниковая связь МН "Кенкияк-Кумколь"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</si>
  <si>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</si>
  <si>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</si>
  <si>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</si>
  <si>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ТО и ТР офисной техники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</si>
  <si>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</si>
  <si>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</si>
  <si>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</si>
  <si>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ТО и ТР серверного оборудования</t>
  </si>
  <si>
    <t>2 раза в год</t>
  </si>
  <si>
    <t>43.21.10.10.30.20.10</t>
  </si>
  <si>
    <t xml:space="preserve">Услуги по техническому обслуживанию систем видеонаблюдения и контроля доступа  </t>
  </si>
  <si>
    <t>Услуги по техническому обслуживанию систем видеонаблюдения и контроля доступа</t>
  </si>
  <si>
    <t>Услуги по техническому обслуживанию систем видеонаблюдения и системы периметральной охраны  магистрального нефтепровода  (ТО КОПС МН "Атасу-Алашанькоу")</t>
  </si>
  <si>
    <t>Услуги по техническому обслуживанию систем видеонаблюдения и системы периметральной охраны  магистрального нефтепровода  (ТО КОПС МН  "Кенкияк-Кумколь")</t>
  </si>
  <si>
    <t>95.11.10.22.10.10.00</t>
  </si>
  <si>
    <t>Услуги по техническому обслуживанию системы аудиоконференцсвязи</t>
  </si>
  <si>
    <t>Техническое обслуживание  оборудования конференц зала</t>
  </si>
  <si>
    <t>Техническое обслуживание систем производственно-технологической связи 
МН Атасу-Алашанькоу</t>
  </si>
  <si>
    <t>Техническое обслуживание систем производственно-технологической связи 
МН Кенкияк-Кумколь</t>
  </si>
  <si>
    <t>43.21.10.10.20.20.00</t>
  </si>
  <si>
    <t>Услуги по техническому обслуживанию системы газового пожаротушения и сигнализации</t>
  </si>
  <si>
    <t>Услуги по  обслуживанию системы автоматического газового пожаротушения, установленной на объекте: серверная ТОО "ККТ" по адресу г. Алматы, проспект Абая 109 В</t>
  </si>
  <si>
    <t>техническое обслуживание оборудования  видеонаблюдения  и контроля доступа в офисе  по адресу г. Алматы, ул. Абая 109 В</t>
  </si>
  <si>
    <t>Техническое обслуживание и текущий ремонт охрано пожарной сигнализациии и автоматической системы газового пожаротушения
 ЦДП Атасу</t>
  </si>
  <si>
    <t>Карагандинская область, п.Атасу</t>
  </si>
  <si>
    <t>Техническое обслуживание и текущий ремонт охрано пожарной сигнализациии и автоматической системы газового пожаротушения
НПС №9</t>
  </si>
  <si>
    <t xml:space="preserve"> Алматинская область, НПС №9</t>
  </si>
  <si>
    <t>Техническое обслуживание и текущий ремонт охрано пожарной сигнализациии и автоматической системы газового пожаротушения
НПС №8</t>
  </si>
  <si>
    <t xml:space="preserve"> Карагандинская область, НПС №8</t>
  </si>
  <si>
    <t>Техническое обслуживание и текущий ремонт охрано пожарной сигнализациии и автоматической системы газового пожаротушения
НПС №10</t>
  </si>
  <si>
    <t xml:space="preserve"> Восточно-Казахстанская область, НПС №10</t>
  </si>
  <si>
    <t>Техническое обслуживание и текущий ремонт охрано пожарной сигнализациии и автоматической системы газового пожаротушения
АВП №11</t>
  </si>
  <si>
    <t xml:space="preserve"> Алматинская область, г.Ушарал</t>
  </si>
  <si>
    <t>Техническое обслуживание и текущий ремонт охран- пожарной сигнализациии и автоматической системы газового пожаротушения
 ОАВП Аральск</t>
  </si>
  <si>
    <t>Кызылординская область, г.Аральск</t>
  </si>
  <si>
    <t>Техническое обслуживание и текущий ремонт охран- пожарной сигнализациии и автоматической системы газового пожаротушения
УППОУ №4</t>
  </si>
  <si>
    <t>Кызылординская область, УППО№4</t>
  </si>
  <si>
    <t>Техническое обслуживание и текущий ремонт охран- пожарной сигнализациии и автоматической системы газового пожаротушения
Кумколь</t>
  </si>
  <si>
    <t>Кызылординская область, мест. Кумколь</t>
  </si>
  <si>
    <t>43.21.10.10.10.12.00</t>
  </si>
  <si>
    <t>Услуги по техническому обслуживанию охранной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</si>
  <si>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</si>
  <si>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Техническое обслуживание системы охраны магистрального нефтепровода Кенкияк-Кумколь</t>
  </si>
  <si>
    <t xml:space="preserve"> Актюбинская область</t>
  </si>
  <si>
    <t>43.22.12.20.13.00.00</t>
  </si>
  <si>
    <t>Услуги по техническому обслуживанию системы вентиляции и кондиционирования</t>
  </si>
  <si>
    <t>Техническое обслуживание, текущий ремонт систем климат контроля  для ЦДП Атасу, ЛКУ 1-16, НПС №9, УППОУ №8 МН "Атасу-Алашанькоу"</t>
  </si>
  <si>
    <t>Карагандинская область</t>
  </si>
  <si>
    <t xml:space="preserve">апрель - сентябрь </t>
  </si>
  <si>
    <t>авансовый платеж - 0%,  в течении 20 рабочих дней с момента подписания акта оказанных услуг</t>
  </si>
  <si>
    <t>Техническое обслуживание, текущий ремонт систем климат контроля  для УППОУ №10, ЛКУ 17-25 МН "Атасу-Алашанькоу"</t>
  </si>
  <si>
    <t>Техническое обслуживание, текущий ремонт систем климат контроля  для НПС №11, АВП №11, ЛКУ 26-40 МН "Атасу-Алашанькоу"</t>
  </si>
  <si>
    <t xml:space="preserve"> Алматинская область</t>
  </si>
  <si>
    <t>Техническое обслуживание, текущий ремонт систем климат контроля для УППОУ Кенкияк, Шалкар, ЛКУ 2-19 МН "Кенкияк-Кумколь"</t>
  </si>
  <si>
    <t>Актюбинская область</t>
  </si>
  <si>
    <t>Техническое обслуживание, текущий ремонт систем климат контроля для ОАВП Аральск, Кумколь МН "Кенкияк-Кумколь"</t>
  </si>
  <si>
    <t>Кызылординская  область</t>
  </si>
  <si>
    <t>Техническое обслуживание, текущий ремонт системы климат контроля МН "Кенкияк-Кумколь"</t>
  </si>
  <si>
    <t>52.29.20.10.20.00.00</t>
  </si>
  <si>
    <t>Услуги по таможенному оформлению</t>
  </si>
  <si>
    <t>Комплекс услуг по таможенному оформлению</t>
  </si>
  <si>
    <t>услуги таможенного представителя для осуществления таможенной  очистки и выпуска в свободное обращение непредвиденных поставок запасных частей и специальных инструментов</t>
  </si>
  <si>
    <t>г.Алматы, пр-т Абая, 109В</t>
  </si>
  <si>
    <t>г.Алматы</t>
  </si>
  <si>
    <t>авансовый платеж - 0%, оплата в течение 20 рабочих дней после представления актов оказанных услуг</t>
  </si>
  <si>
    <t>69.20.10.15.10.00.00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</si>
  <si>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</si>
  <si>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2015 год</t>
  </si>
  <si>
    <t>г. Алматы, пр. Абая 109В</t>
  </si>
  <si>
    <t>январь -февраль</t>
  </si>
  <si>
    <t xml:space="preserve">апрель 2015 года - март 2016 </t>
  </si>
  <si>
    <t>авансовый платеж - 0%, оплата услуг в течении 20 рабочих дней с даты подписания акта оказанных услуг</t>
  </si>
  <si>
    <t>63.99.10.90.10.10.00</t>
  </si>
  <si>
    <t>Услуги по размещению (публикации) отчетности в средствах массовой информации</t>
  </si>
  <si>
    <t xml:space="preserve">февраль - декабрь </t>
  </si>
  <si>
    <t>69.20.31.10.00.00.00</t>
  </si>
  <si>
    <t>Услуги консультационные в области налогообложения</t>
  </si>
  <si>
    <t>февраль-март</t>
  </si>
  <si>
    <t xml:space="preserve">март-декабрь </t>
  </si>
  <si>
    <t>69.20.31.10.20.10.00</t>
  </si>
  <si>
    <t>Услуги по проведению аудита налоговой отчетности  и консультационному сопровождению в сфере налогообложения</t>
  </si>
  <si>
    <t>Услуги по проведению аудита налоговой отчетности  и консультационному сопровождению в сфере налогообложения/ Проверка расчетов налоговых обязательств и налоговых рисков за год</t>
  </si>
  <si>
    <t>март</t>
  </si>
  <si>
    <t>Сопровождение программного обеспечения 1С: Предприятие версия 8 (включая 1С: Консолидация)</t>
  </si>
  <si>
    <t>2014   2015</t>
  </si>
  <si>
    <t>Консультационные услуги по вопросу применения отдельных положений Налогового кодекса, законодательства о трансфертном ценообразования, таможенного и иного законодательства Республики Казахстан</t>
  </si>
  <si>
    <t>27.20.21.00.00.00.03.15.1</t>
  </si>
  <si>
    <t>Аккумулятор тяговый</t>
  </si>
  <si>
    <t>Тяговая необслуживаемая герметизированная гелевая свинцовая аккумуляторная батарея</t>
  </si>
  <si>
    <t>Герметичная необслуживаемая свинцово-кислотная аккумуляторная батарея на вакуумный реклоузер. Для неснижаемого аварийного запаса МН Атасу-Алашанькоу</t>
  </si>
  <si>
    <t>г. Алматы, 
пр. Абая 109 В</t>
  </si>
  <si>
    <t xml:space="preserve">март-апрель </t>
  </si>
  <si>
    <t>Республика Казахстан, Алматинская обл., г. Ушарал, НПС №11, МН "Атасу-Алашанькоу"</t>
  </si>
  <si>
    <t>в течение 3 месяцев с момента подписания договора, но не позднее 1 декабря 2015г</t>
  </si>
  <si>
    <t>авансовый  платеж-0%, оплата в течение  течение 20 рабочих дней с момента подписания акта приема-передачи товара</t>
  </si>
  <si>
    <t>29.32.30.00.15.00.12.03.1</t>
  </si>
  <si>
    <t>Блок регулятора напряжения</t>
  </si>
  <si>
    <t>Регулятор напряжения РНМ-1 служит для управления электроприводами РПН при автоматическом регулировании коэффициента трансформации силовых трансформаторов. Для неснижаемого аварийного запаса МН Атасу-Алашанькоу</t>
  </si>
  <si>
    <t>27.12.24.30.01.01.01.01.1</t>
  </si>
  <si>
    <t>Блок релейной защиты</t>
  </si>
  <si>
    <t>микропроцессорный</t>
  </si>
  <si>
    <t>Блок релейной защиты SEL-749M. Для неснижаемого аварийного запаса МН Атасу-Алашанькоу</t>
  </si>
  <si>
    <t>Блок релейной защиты SEL-351A. Для неснижаемого аварийного запаса МН Атасу-Алашанькоу</t>
  </si>
  <si>
    <t>март-апрель</t>
  </si>
  <si>
    <t>Блок релейной защиты SEL-551C. Для неснижаемого аварийного запаса МН Атасу-Алашанькоу</t>
  </si>
  <si>
    <t>Блок релейной защиты Micom P-127. Реле направленной максимальной токовой защиты от междуфазных и однофазных замыканий.
Код заказа P127BAOW352CAO. Для неснижаемого аварийного запаса МН Атасу-Алашанькоу</t>
  </si>
  <si>
    <t>Блок релейной защиты Micom P-123. Реле  максимальной токовой защиты от междуфазных и однофазных замыканий.
Код заказа P123BОOW352CСO. Для неснижаемого аварийного запаса МН Атасу-Алашанькоу</t>
  </si>
  <si>
    <t>Блок релейной защиты Micom P-633.Устройство дифференциальной защиты трансформатора от коротких замыканий. 
Код заказа P633-74991294-307-408-611-717-462-921-805
Для неснижаемого аварийного запаса МН Атасу-Алашанькоу</t>
  </si>
  <si>
    <t>Блок релейной защиты Micom P-139. Устройство защиты от коротких замыканий, замыканий на землю и перегрузки в сетях среднего и высокого напряжения.
Код заказа P139-36904594-307-411-614-721-462-921-805
Для неснижаемого аварийного запаса МН Атасу-Алашанькоу</t>
  </si>
  <si>
    <t>Блок релейной защиты Micom P-922. Устройство защиты по напряжению и частоте для междуфазных замыканий и замыканий на землю. Код заказа P922OASW352AIO. Для неснижаемого аварийного запаса МН Атасу-Алашанькоу</t>
  </si>
  <si>
    <t>Блок релейной защиты RCS-9621C. Для неснижаемого аварийного запаса МН Атасу-Алашанькоу</t>
  </si>
  <si>
    <t>Блок релейной защиты RCS-9627CN. Для неснижаемого аварийного запаса МН Атасу-Алашанькоу</t>
  </si>
  <si>
    <t>Блок релейной защиты RCS-9611C-EN. Для неснижаемого аварийного запаса МН Атасу-Алашанькоу</t>
  </si>
  <si>
    <t>Блок релейной защиты RCS-9663. Для неснижаемого аварийного запаса МН Атасу-Алашанькоу</t>
  </si>
  <si>
    <t>Блок релейной защиты RCS-9651C-EN. Для неснижаемого аварийного запаса МН Атасу-Алашанькоу</t>
  </si>
  <si>
    <t>28.21.14.00.00.71.01.01.1</t>
  </si>
  <si>
    <t>Блок управления</t>
  </si>
  <si>
    <t>для жидкотопливных горелок</t>
  </si>
  <si>
    <t>Блок управления  YLZK-W3 предназначен для управления мазутной горелкой Oilon RP-140 котла WNS1.4-1.0/95/70-Y.Q. Для неснижаемого аварийного запаса МН Атасу-Алашанькоу</t>
  </si>
  <si>
    <t>Блок управления  YLZK-С5 предназначен для управления мазутной горелкой Baltur BT 40 DSN 4T/D котла LHS 0.35-0.4/95/70-Y.Q. Для неснижаемого аварийного запаса МН Атасу-Алашанькоу</t>
  </si>
  <si>
    <t>28.14.20.34.10.10.26.10.1</t>
  </si>
  <si>
    <t>К эжлектроприводам задвижек</t>
  </si>
  <si>
    <t>Блок управления электроприводо AUMATIC ACExC 01/1. Для неснижаемого аварийного запаса МН Атасу-Алашанькоу</t>
  </si>
  <si>
    <t>27.12.10.26.00.10.10.10.1</t>
  </si>
  <si>
    <t>для вакуумного выключателя</t>
  </si>
  <si>
    <t>Блок управления выключателем ВУ/TEL-100/220-12-01A. Предназначен для управления вакуумным выключателем ВВ/TEL и взаимодействия с релейной защитой и автоматикой. Для неснижаемого аварийного запаса МН Атасу-Алашанькоу</t>
  </si>
  <si>
    <t>27.12.22.11.15.12.11.60.1</t>
  </si>
  <si>
    <t>Выключатель автоматический</t>
  </si>
  <si>
    <t>трехполюсный с нейтралью, с магнитным размыкателем (расцепитель), типа Т,  для электронных устройств</t>
  </si>
  <si>
    <t>Автоматический выключатель 3VF3311-1FX41,  3-х полюсный. Для неснижаемого аварийного запаса МН Атасу-Алашанькоу</t>
  </si>
  <si>
    <t>27.12.22.11.15.13.10.10.1</t>
  </si>
  <si>
    <t>трехполюсный, с комбинированным размыкателем (расцепитель), номинальный ток до 100 А</t>
  </si>
  <si>
    <t>Автоматический выключатель ВА47-29 С40 3р. Для неснижаемого аварийного запаса МН Атасу-Алашанькоу</t>
  </si>
  <si>
    <t>Автоматический выключатель ВА47-29 С6 3р напряжение  400В,ток 6А,3 полюсный</t>
  </si>
  <si>
    <t>27.12.22.11.14.11.11.30.1</t>
  </si>
  <si>
    <t>трехполюсный,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</si>
  <si>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АВТОМАТ "SIEMENS" 3VL1708-1003-80A АВТОМАТИЧЕСКИЙ ВЫКЛЮЧАТЕЛЬ 3VL 1708. Для неснижаемого аварийного запаса МН Атасу-Алашанькоу</t>
  </si>
  <si>
    <t>Автоматический выключатель  NВ7 С32 25A 2p. Для неснижаемого аварийного запаса МН Атасу-Алашанькоу</t>
  </si>
  <si>
    <t>Автоматический выключатель  NВ7 С32 40A  3р. Для неснижаемого аварийного запаса МН Атасу-Алашанькоу</t>
  </si>
  <si>
    <t>27.12.40.17.11.11.11.10.1</t>
  </si>
  <si>
    <t xml:space="preserve"> Дроссель</t>
  </si>
  <si>
    <t>для люминисцентных ламп</t>
  </si>
  <si>
    <t>Электромагнитные дроссели PHILIPS BSN E 400L 300 ITS   9137 101 087. Для неснижаемого аварийного запаса МН Атасу-Алашанькоу</t>
  </si>
  <si>
    <t>28.14.13.21.00.00.00.42.1</t>
  </si>
  <si>
    <t>Задвижка</t>
  </si>
  <si>
    <t>Задвижка клиновая с выдвижным шпинделем</t>
  </si>
  <si>
    <t>Задвижка стальная фланцевая равнопроходная Ду100 Ру64 в комплекте с ответными фланцами под линзовую прокладку с крепежными шпильками.  Для неснижаемого аварийного запаса МН Атасу-Алашанькоу</t>
  </si>
  <si>
    <t>Задвижка стальная фланцевая равнопроходная Ду50 Ру64 в комплекте с ответными фланцами под линзовую прокладку с крепежными шпильками.  Для неснижаемого аварийного запаса МН Атасу-Алашанькоу</t>
  </si>
  <si>
    <t>23.19.25.00.00.00.10.08.1</t>
  </si>
  <si>
    <t>Изолятор</t>
  </si>
  <si>
    <t>Изолятор ПСД 70Е  ГОСТ 6490 - 93. Подвесной стеклянный двукрылый изолятор,  механическая разрушающая сила изолятора 70 кН,  Е - индекс модернизации изолятора.</t>
  </si>
  <si>
    <t>Изолятор подвесной стеклянный ПСД-70. Для неснижаемого аварийного запаса МН Атасу-Алашанькоу</t>
  </si>
  <si>
    <t>23.43.10.13.00.11.12.01.1</t>
  </si>
  <si>
    <t xml:space="preserve"> Изолятор ИПУ-10/630-7.5 УХЛ1 ГОСТ 20454-85. И - изолятор, П - проходной,  У - усиленное исполнение внешней изоляции (категория Б), 10 - номинальное напряжение кВ, 630 - номинальный ток А, 7.5 - минимальная разрушающая сила на изгиб  кН, УХЛ - климатическо</t>
  </si>
  <si>
    <t>Изоляторы керамические проходные ИПУ-10/630-7,5 УХЛ1. Для неснижаемого аварийного запаса МН Атасу-Алашанькоу</t>
  </si>
  <si>
    <t>27.40.41.00.00.00.02.10.1</t>
  </si>
  <si>
    <t>Импульсное зажигающее устройство</t>
  </si>
  <si>
    <t>устройство для запуска газоразрядных ламп</t>
  </si>
  <si>
    <t>Импульсное зажигающее устройство (ИЗУ) марка Philips тип SN 58 Ignitor 9137 100 105. Для неснижаемого аварийного запаса МН Атасу-Алашанькоу</t>
  </si>
  <si>
    <t>27.12.40.25.10.10.10.10.1</t>
  </si>
  <si>
    <t>Катушка включения</t>
  </si>
  <si>
    <t>высоковольтного выключателя</t>
  </si>
  <si>
    <t>Электромагнитная катушка включения. Для неснижаемого аварийного запаса МН Атасу-Алашанькоу</t>
  </si>
  <si>
    <t>25.99.29.00.01.15.14.10.1</t>
  </si>
  <si>
    <t>Клапан</t>
  </si>
  <si>
    <t>Обратный клапан</t>
  </si>
  <si>
    <t>Обратный клапан DN 32" (Ø813),  Class 400 (Ру64). Для неснижаемого аварийного запаса МН Атасу-Алашанькоу</t>
  </si>
  <si>
    <t>26.40.52.00.00.00.11.50.1</t>
  </si>
  <si>
    <t>Конденсатор</t>
  </si>
  <si>
    <t>Конденсаторы тип CBB24S емкость 25 мкф. Для неснижаемого аварийного запаса МН Атасу-Алашанькоу</t>
  </si>
  <si>
    <t>27.12.23.20.11.12.11.01.1</t>
  </si>
  <si>
    <t xml:space="preserve"> Контактор</t>
  </si>
  <si>
    <t>двухпозиционный электромагнитный контактор, номинальный ток 12 А, мощность кВт -5,5, рабочее напряжение по АЗС 380-440 В</t>
  </si>
  <si>
    <t>Магнитный пускатель SIEMENS 3RT 1016-1APO1 реверс.
Для неснижаемого аварийного запаса МН Атасу-Алашанькоу</t>
  </si>
  <si>
    <t>28.14.13.22.10.11.00.53.1</t>
  </si>
  <si>
    <t xml:space="preserve">
Кран шаровой
</t>
  </si>
  <si>
    <t>Краны шаровые латунные муфтовые 11Б41п, Т 100°С, Ру 1,6 МПа, Dу 15 мм</t>
  </si>
  <si>
    <t>ГОСТ 22643-87. Кран шаровый латунный РУ16 для установки в трубопроводах отопления. Диаметр условного прохода 15 мм, резьба внутренняя с обеих сторон.</t>
  </si>
  <si>
    <t>28.14.13.22.00.00.00.71.1</t>
  </si>
  <si>
    <t>Кран шаровый</t>
  </si>
  <si>
    <t>Шаровой кран, общепромышленного назначения, номинальный диаметр 40 мм ГОСТ 21345-2005</t>
  </si>
  <si>
    <t>ГОСТ 22643-87, ГОСТ 21345-2005. Кран шаровый латунный РУ20  диаметр условного прохода 40 мм. Для неснижаемого аварийного запаса МН Атасу-Алашанькоу</t>
  </si>
  <si>
    <t>28.14.13.22.00.00.00.69.1</t>
  </si>
  <si>
    <t xml:space="preserve"> Шаровой кран, общепромышленного назначения, номинальный диаметр 25 мм ГОСТ 21345-2005</t>
  </si>
  <si>
    <t>ГОСТ 22643-87, ГОСТ 21345-2005. Кран шаровый латунный РУ20  диаметр условного прохода 25 мм. Для неснижаемого аварийного запаса МН Атасу-Алашанькоу</t>
  </si>
  <si>
    <t>28.14.13.22.00.00.00.70.1</t>
  </si>
  <si>
    <t>Шаровой кран,общепромышленного назначения, номинальный диаметр 32 мм ГОСТ 21345-2005</t>
  </si>
  <si>
    <t>ГОСТ 22643-87, ГОСТ 21345-2005. Кран шаровый резьбовой латунный Ф 32Х16. Для неснижаемого аварийного запаса МН Атасу-Алашанькоу</t>
  </si>
  <si>
    <t>19.20.29.00.00.00.14.12.1</t>
  </si>
  <si>
    <t>Масло электроизоляционное</t>
  </si>
  <si>
    <t>трансформаторное Т-1500 , плотность 885 кг/м3 при 20°С-, Вязкость кинематическая не менее 8·10(8) мм2/с (сСт) при 50 °С</t>
  </si>
  <si>
    <t>Масло трансформаторное Т-1500. Для неснижаемого аварийного запаса МН Атасу-Алашанькоу</t>
  </si>
  <si>
    <t>Литр 
(куб. дм.)</t>
  </si>
  <si>
    <t>28.13.14.10.01.01.00.10.1</t>
  </si>
  <si>
    <t>Насос</t>
  </si>
  <si>
    <t>Погружной насос ЭЦВ4-2,5-80</t>
  </si>
  <si>
    <t xml:space="preserve">Насос артезианской скважины ЭЦВ4-2,5-80. Для неснижаемого аварийного запаса МН Атасу-Алашанькоу </t>
  </si>
  <si>
    <t>26.51.43.11.11.15.35.01.1</t>
  </si>
  <si>
    <t>Прибор комбинированный аналоговый электроизмерительный</t>
  </si>
  <si>
    <t>для измерения силы тока, напряжения тока, сопротивления току</t>
  </si>
  <si>
    <t>Измерительный прибор электросиловых параметров Multilin EPM 5500P Power Metering System. Для неснижаемого аварийного запаса МН Атасу-Алашанькоу</t>
  </si>
  <si>
    <t>28.14.20.10.00.00.00.02.1</t>
  </si>
  <si>
    <t>Привод</t>
  </si>
  <si>
    <t>Привод электрический многооборотный</t>
  </si>
  <si>
    <t>Эл.привод  Limitorque тип МХ-10-7. Для неснижаемого аварийного запаса МН Атасу-Алашанькоу</t>
  </si>
  <si>
    <t>27.90.40.35.00.00.10.01.1</t>
  </si>
  <si>
    <t>Протектор магниевый</t>
  </si>
  <si>
    <t>электрохимической защиты сети водоснабжения, газопроводов, нефтепроводов от подземной коррозии</t>
  </si>
  <si>
    <t>Протекторы магниевые ПМ-20У, производятся в соответствии с ТУ 1714-026-57453307-2006, тип ПМ-20У. Для неснижаемого аварийного запаса МН Атасу-Алашанькоу</t>
  </si>
  <si>
    <t>27.12.31.20.11.11.12.40.1</t>
  </si>
  <si>
    <t>Пускатель магнитный</t>
  </si>
  <si>
    <t>серии ПМЛ нереверсивный с термореле, величина пускателя в зависимости от номинального тока 63 А</t>
  </si>
  <si>
    <t>Пускатель электромагнитный D9511. Для неснижаемого аварийного запаса МН Атасу-Алашанькоу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</si>
  <si>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</si>
  <si>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</si>
  <si>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</si>
  <si>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</si>
  <si>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</si>
  <si>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</si>
  <si>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</si>
  <si>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</si>
  <si>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</si>
  <si>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</si>
  <si>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</si>
  <si>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27.12.23.20.12.11.11.15.1</t>
  </si>
  <si>
    <t>Контактор</t>
  </si>
  <si>
    <t>малогабаритные серии КМИ</t>
  </si>
  <si>
    <t>Пускатель электромагнитный КМИ-10910 управление  насосами контура ГВС, подпиточными насосами котельной. Для неснижаемого аварийного запаса МН Атасу-Алашанькоу</t>
  </si>
  <si>
    <t>Пускатель электромагнитный КМИ-23210 управления сетевыми насосами контура. Для неснижаемого аварийного запаса МН Атасу-Алашанькоу</t>
  </si>
  <si>
    <t>27.12.31.20.91.10.10.01.1</t>
  </si>
  <si>
    <t>Пускатель электромагнитный</t>
  </si>
  <si>
    <t>серии ПВИ, взрывобезопасный, 
номинальный ток: 125 A</t>
  </si>
  <si>
    <t>Магнитный пускатель:
"EATON|Cutler-Hummer" 4(4 величины) 130А/660В
Для управления пробоотборника КУУН.
Должен иметь разрешение на применение на опасных производственных объектах в РК.
Документация должна быть на руском языке.</t>
  </si>
  <si>
    <t>Республика Казахстан, Кызылординская обл., г. Аральск, ОАВП "Аральск", МН "Кенкияк-Кумколь"</t>
  </si>
  <si>
    <t>26.11.22.00.00.22.11.11.1</t>
  </si>
  <si>
    <t>Пьезотрансформатор</t>
  </si>
  <si>
    <t>Пьезоэлектрический.</t>
  </si>
  <si>
    <t>Трансформатор поджига Siemens ZM 20/12 Котла WNS1,4-1,0/95/70-Yz. Служит для розжига факела горелки Oilon RP-140 H. Для неснижаемого аварийного запаса МН Атасу-Алашанькоу</t>
  </si>
  <si>
    <t>Трансформатор поджига 2Х5000 V для розжига топлива в горелке при помощи подачи электрического разряда на электроды. Марка L.G.B. Для неснижаемого аварийного запаса МН Атасу-Алашанькоу</t>
  </si>
  <si>
    <t>27.12.40.15.11.11.11.40.1</t>
  </si>
  <si>
    <t>Разрядник</t>
  </si>
  <si>
    <t>Ограничитель перенапряжения нелинейный (ОПН)</t>
  </si>
  <si>
    <t>Ограничитель перенапряжения 110кВ ОПН, тип 3ЕР4 111-2РF31-1nE1. Для неснижаемого аварийного запаса МН Атасу-Алашанькоу</t>
  </si>
  <si>
    <t>27.12.40.15.11.11.11.20.1</t>
  </si>
  <si>
    <t>Вентильный разрядник</t>
  </si>
  <si>
    <t>Разрядник (ограничитель перенапряжения для СКЗ) марки DG275, продукции компании DEHN - установленные на станции катодной защиты. Для неснижаемого аварийного запаса МН Атасу-Алашанькоу</t>
  </si>
  <si>
    <t>Искровой разрядник марки DS75 для СКЗ, продукции компании DEHNguard - установленные на станции катодной защиты. Для неснижаемого аварийного запаса МН Атасу-Алашанькоу</t>
  </si>
  <si>
    <t>27.33.11.00.00.02.15.18.1</t>
  </si>
  <si>
    <t>Разъединитель</t>
  </si>
  <si>
    <t>РЛНД-10/400</t>
  </si>
  <si>
    <t>Разъединитель 3-х полюсный с заземляющими ножами РЛНД-10/400 с приводом ПРНЗ-10У в комплектесо станиной и штангой. Для неснижаемого аварийного запаса МН Атасу-Алашанькоу</t>
  </si>
  <si>
    <t>27.12.24.20.11.11.11.10.1</t>
  </si>
  <si>
    <t>Реле</t>
  </si>
  <si>
    <t>давления</t>
  </si>
  <si>
    <t>Программное реле LaL 1,25 (YLZK-W3) RJNK Котла WNS1,4-1,0/95/70-Yz. Блок управления Siemens LAL 1,25  применяется в вентильных горелках Oilon RP-140 H. Для неснижаемого аварийного запаса МН Атасу-Алашанькоу</t>
  </si>
  <si>
    <t>27.12.24.13.11.11.11.90.1</t>
  </si>
  <si>
    <t>промежуточное</t>
  </si>
  <si>
    <t>Реле промежуточное DZB-15B. Для неснижаемого аварийного запаса МН Атасу-Алашанькоу</t>
  </si>
  <si>
    <t>Реле промежуточное DZY-203. Для неснижаемого аварийного запаса МН Атасу-Алашанькоу</t>
  </si>
  <si>
    <t>Реле промежуточное двухпозиционное DLS-34A. Для неснижаемого аварийного запаса МН Атасу-Алашанькоу</t>
  </si>
  <si>
    <t>Реле промежуточное IDEC  RU2S-D24
Для неснижаемого аварийного запаса МН Атасу-Алашанькоу</t>
  </si>
  <si>
    <t>27.12.24.12.11.11.11.30.1</t>
  </si>
  <si>
    <t>промежуточное типа РП</t>
  </si>
  <si>
    <t>Реле промежуточное РП16-4-УХЛ4 переднее присоединение. Для неснижаемого аварийного запаса МН Атасу-Алашанькоу</t>
  </si>
  <si>
    <t>Реле промежуточное РП16-7-УХЛ5 переднее присоединение. Для неснижаемого аварийного запаса МН Атасу-Алашанькоу</t>
  </si>
  <si>
    <t>Реле промежуточное РП23-УХЛ4 переднее присоединение. Для неснижаемого аварийного запаса МН Атасу-Алашанькоу</t>
  </si>
  <si>
    <t>Реле промежуточное РП25-УХЛ4 переднее присоединение. Для неснижаемого аварийного запаса МН Атасу-Алашанькоу</t>
  </si>
  <si>
    <t>Реле промежуточное двухпозиционное РП11-УХЛ4 переднее присоединение. Для неснижаемого аварийного запаса МН Атасу-Алашанькоу</t>
  </si>
  <si>
    <t>Реле напряжения РН-54/160-УХЛ4 переднее присоединение. Для неснижаемого аварийного запаса МН Атасу-Алашанькоу</t>
  </si>
  <si>
    <t>27.12.24.16.11.11.11.30.1</t>
  </si>
  <si>
    <t>защиты серии РН на напряжение не более 1000 В</t>
  </si>
  <si>
    <t>Реле напряжения РН-54/320-УХЛ4 переднее присоединение. Для неснижаемого аварийного запаса МН Атасу-Алашанькоу</t>
  </si>
  <si>
    <t>Реле напряжения РН-51/32-УХЛ5 переднее присоединение. Для неснижаемого аварийного запаса МН Атасу-Алашанькоу</t>
  </si>
  <si>
    <t>27.12.24.12.11.11.11.10.1</t>
  </si>
  <si>
    <t>промежуточные постоянного и переменного тока на напряжение не более 1000 В. Работа в цепях регулирования управления и сигнализации постоянного и переменного тока. Серии ПЭ, РП, ПЗ, РЭП и другие.</t>
  </si>
  <si>
    <t>Реле тока РТ-40/6-УХЛ4 переднее присоединение. Для неснижаемого аварийного запаса МН Атасу-Алашанькоу</t>
  </si>
  <si>
    <t>27.12.24.12.11.11.11.40.1</t>
  </si>
  <si>
    <t>промежуточное типа РЭП</t>
  </si>
  <si>
    <t>Реле промежуточное РЭП36-21-УХЛ4 переднее присоединение. Для неснижаемого аварийного запаса МН Атасу-Алашанькоу</t>
  </si>
  <si>
    <t>27.12.24.12.11.11.11.15.1</t>
  </si>
  <si>
    <t>Реле максимального тока</t>
  </si>
  <si>
    <t>Однофазное реле максимального тока без оперативного питания РСТ-40-3-УХЛ4. Для неснижаемого аварийного запаса МН Атасу-Алашанькоу</t>
  </si>
  <si>
    <t>27.12.24.15.11.11.11.20.1</t>
  </si>
  <si>
    <t>времени типа РСВ</t>
  </si>
  <si>
    <t>Реле статическое времени РСВ-18-23-УХЛ4 с выдержкой на отключение. Для неснижаемого аварийного запаса МН Атасу-Алашанькоу</t>
  </si>
  <si>
    <t>Реле статическое времени  РСВ-01-1-УХЛ4 с выдержкой на отключение. Для неснижаемого аварийного запаса МН Атасу-Алашанькоу</t>
  </si>
  <si>
    <t>Реле Middle relay TENGEN  JQX-10F/3Z
Для неснижаемого аварийного запаса МН Атасу-Алашанькоу</t>
  </si>
  <si>
    <t>27.12.24.13.11.11.11.62.1</t>
  </si>
  <si>
    <t>электромагнитное типа РЭН</t>
  </si>
  <si>
    <t>Реле Closing-Tripping relay WJ 176
Для неснижаемого аварийного запаса МН Атасу-Алашанькоу</t>
  </si>
  <si>
    <t>Реле Finder 55.34.9.220.0040 Тип реле электромагнитное
Конф. контактов 4PDT. 
Для неснижаемого аварийного запаса МН Атасу-Алашанькоу</t>
  </si>
  <si>
    <t>Промежуточное реле типа DZB-15B. Для неснижаемого аварийного запаса МН Атасу-Алашанькоу</t>
  </si>
  <si>
    <t>28.12.11.00.00.00.20.12.1</t>
  </si>
  <si>
    <t>Сервопривод управления</t>
  </si>
  <si>
    <t>Асинхронный сервопривод позволяет точно задавать скорость, даже на низких оборотах</t>
  </si>
  <si>
    <t>Сервопривод Siemens SQN30. 121A3500
Для неснижаемого аварийного запаса МН Атасу-Алашанькоу</t>
  </si>
  <si>
    <t>27.90.40.60.00.00.10.01.1</t>
  </si>
  <si>
    <t>Система</t>
  </si>
  <si>
    <t>для контроля катодной защиты</t>
  </si>
  <si>
    <t>Станция катодной защиты производства German Cathodic Protection. Тип  TR-Unit RCP1 skt 1500W-50V/30A. Для неснижаемого аварийного запаса МН Кенкияк-Кумколь</t>
  </si>
  <si>
    <t>26.51.51.35.10.10.30.00.1</t>
  </si>
  <si>
    <t>Термопреобразователь сопротивления</t>
  </si>
  <si>
    <t>для измерения температуры в жидких и газообразных средах с низким давлением, диапазон измерения от -50 до +150 С, выходной сигнал 4-20 мА</t>
  </si>
  <si>
    <t>Термопреаброзователь сопротивления ТСМ 1-6 (ГОСТ 8.461-82). Для неснижаемого аварийного запаса МН Атасу-Алашанькоу</t>
  </si>
  <si>
    <t>25.99.29.00.10.16.39.70.1</t>
  </si>
  <si>
    <t>Траверса</t>
  </si>
  <si>
    <t>ТМ - 24</t>
  </si>
  <si>
    <t>Траверса металлическая для опор 10кВ ТМ-24. Для неснижаемого аварийного запаса МН Атасу-Алашанькоу</t>
  </si>
  <si>
    <t>27.11.41.02.00.00.03.12.1</t>
  </si>
  <si>
    <t>Трансформатор напряжения</t>
  </si>
  <si>
    <t>Трансформатор напряжения трехфазный (Т), ГОСТ 1983-2001, класс напряжения 330</t>
  </si>
  <si>
    <t>Разделительный Трансформатор 380В /380 В предназначен для подключения электроприводов задвижек на крановых узлах. Для неснижаемого аварийного запаса МН Атасу-Алашанькоу</t>
  </si>
  <si>
    <t>25.30.13.00.00.13.10.10.1</t>
  </si>
  <si>
    <t xml:space="preserve">Форсунка </t>
  </si>
  <si>
    <t>механическая (мазутная)</t>
  </si>
  <si>
    <t>Форсунка механическая Danfoss тип LN. Производительность 7 USgal/h. Для неснижаемого аварийного запаса МН Атасу-Алашанькоу</t>
  </si>
  <si>
    <t>26.11.22.00.00.16.12.11.1</t>
  </si>
  <si>
    <t>Фотореле</t>
  </si>
  <si>
    <t>Устройство позволяющее коммутировать различные виды нагрузок, в основном электроосветительные приборы в зависимости от степени освещённости.</t>
  </si>
  <si>
    <t>Фото реле ФР-2 У3. Для неснижаемого аварийного запаса МН Атасу-Алашанькоу</t>
  </si>
  <si>
    <t>13.96.16.00.00.00.00.40.1</t>
  </si>
  <si>
    <t>Шланг</t>
  </si>
  <si>
    <t>Шланги текстильные с подкладкой, обшивкой или с принадлежностями из других материалов или без них</t>
  </si>
  <si>
    <t>Гибкий топливный шланг горелки Oilon RP-140H. Для неснижаемого аварийного запаса МН Атасу-Алашанькоу</t>
  </si>
  <si>
    <t>25.21.13.00.00.10.15.10.1</t>
  </si>
  <si>
    <t>Электрод поджига</t>
  </si>
  <si>
    <t>для воспламенения топлива горелки котла отопления</t>
  </si>
  <si>
    <t>Электрод поджига форсунки. Для розжига горелки OILON RP-140H  отопительных котлов.  Для неснижаемого аварийного запаса МН Атасу-Алашанькоу</t>
  </si>
  <si>
    <t>27.11.21.10.10.20.60.14.1</t>
  </si>
  <si>
    <t>Электродвигатель переменного тока синхронный однофазный с номинальной частотой сети на 60 Гц</t>
  </si>
  <si>
    <t>Электродвигатель переменного тока синхронный однофазный с номинальной частотой сети на 60 Гц, с синхронной частотой вращения 3600 мин, номинальная мощность 0,25 кВт</t>
  </si>
  <si>
    <t xml:space="preserve">Электродвигатель привода разъединителя 110кВ, тип 1Mot. HE87-60  Electro-Kleinmotoren Altenhagen. Для неснижаемого аварийного запаса МН Атасу-Алашанькоу </t>
  </si>
  <si>
    <t>27.11.21.10.30.10.50.40.1</t>
  </si>
  <si>
    <t>Электродвигатель переменного тока синхронный трехфазный с номинальной частотой сети на 50 Гц</t>
  </si>
  <si>
    <t>Электродвигатель переменного тока синхронный трехфазный с номинальной частотой сети на 50 Гц, с синхронной частотой вращения 1500 мин, номинальная мощность 1,6 кВт</t>
  </si>
  <si>
    <t>Электродвигатель асинхронный типа-АИР 80В4 насоса закачки топлива. Для неснижаемого аварийного запаса МН Атасу-Алашанькоу</t>
  </si>
  <si>
    <t>27.11.21.10.30.10.60.20.1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</si>
  <si>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2,2 кВт</t>
  </si>
  <si>
    <t>Электродвигатель асинхронный типа -W100120-2-F-188 насоса сетевого контура ГВС(летний режим) "IRL 65/160-3/2" " WILO SE". Для неснижаемого аварийного запаса МН Атасу-Алашанькоу</t>
  </si>
  <si>
    <t>27.11.21.10.30.10.60.19.1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</si>
  <si>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1,5 кВт</t>
  </si>
  <si>
    <t>Электродвигатель асинхронный типа-W090085-2-V18H насоса подпиточный. Для неснижаемого аварийного запаса МН Атасу-Алашанькоу</t>
  </si>
  <si>
    <t>27.11.21.10.30.10.60.18.1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</si>
  <si>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1,1 кВт</t>
  </si>
  <si>
    <t>Электродвигатель асинхронный типа-W080090-2-V18H насоса сетевого контура ГВС "МVI 803"" WILO SE". Для неснижаемого аварийного запаса МН Атасу-Алашанькоу</t>
  </si>
  <si>
    <t>27.11.21.10.30.10.60.22.1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</si>
  <si>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11 кВт</t>
  </si>
  <si>
    <t>Электродвигатель асинхронный типа-QSFA 160M2A-92N насоса сетевого контура ОВ(зимний режим) "IL 80/160-11/2" " WILO SE". Для неснижаемого аварийного запаса МН Атасу-Алашанькоу</t>
  </si>
  <si>
    <t>Электродвигатель форсунки котла типа-JM80B 2 B34. Для неснижаемого аварийного запаса МН Атасу-Алашанькоу</t>
  </si>
  <si>
    <t>27.11.21.10.30.10.60.21.1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</si>
  <si>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7,5 кВт</t>
  </si>
  <si>
    <t>Электродвигатель вентилятора  котла типа-JM 132SB 2 B5. Для неснижаемого аварийного запаса МН Атасу-Алашанькоу</t>
  </si>
  <si>
    <t>27.11.21.10.30.10.50.14.1</t>
  </si>
  <si>
    <t>Электродвигатель переменного тока синхронный трехфазный с номинальной частотой сети на 50 Гц, с синхронной частотой вращения 1500 мин, номинальная мощность 0,25 кВт</t>
  </si>
  <si>
    <t>Электродвигатель асинхронный  типа -АИМП 63А 1 У2,5. Для неснижаемого аварийного запаса МН Атасу-Алашанькоу</t>
  </si>
  <si>
    <t>35.11.10.00.00.00.10.11.2</t>
  </si>
  <si>
    <t>Электроэнергия</t>
  </si>
  <si>
    <t>ГОСТ 13109-97 для снабжения  потребителей</t>
  </si>
  <si>
    <t>Электроэнергия для вдольтрассовых ВЛ-10кВ от 0 км до 69 км нефтепровода  Атасу-Алашанькоу</t>
  </si>
  <si>
    <t xml:space="preserve">январь-декабрь </t>
  </si>
  <si>
    <t>предоплата 100%, ежемесячно</t>
  </si>
  <si>
    <t>киловатт-час</t>
  </si>
  <si>
    <t>Электроэнергия для вдольтрассовых ВЛ-10кВ от 96 км до 180 км нефтепровода  Атасу-Алашанькоу</t>
  </si>
  <si>
    <t xml:space="preserve">декабрь </t>
  </si>
  <si>
    <t>Электроэнергия для вдольтрассовых ВЛ-10кВ от 203 км до 520 км нефтепровода  Атасу-Алашанькоу</t>
  </si>
  <si>
    <t xml:space="preserve">декабрь  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</si>
  <si>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</si>
  <si>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</si>
  <si>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</si>
  <si>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</si>
  <si>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</si>
  <si>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Кумколь.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</si>
  <si>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</si>
  <si>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</si>
  <si>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</si>
  <si>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99.10.10.10.10.00.00</t>
  </si>
  <si>
    <t>Работы по содержанию автомобильных дорог</t>
  </si>
  <si>
    <t>Работы по содержанию автомобильных дорог  III-IV категорий</t>
  </si>
  <si>
    <t xml:space="preserve">Работы по содержанию вдольтрассовых автомобильных дорог и подъездных путей к объекатм магистрального нефтепровода Атасу-Алашанькоу </t>
  </si>
  <si>
    <t>декабрь-январь</t>
  </si>
  <si>
    <t xml:space="preserve">Республика Казахстан, Карагандинская область, МН "Атасу-Алашанькоу" </t>
  </si>
  <si>
    <t>авансовый  платеж-0%, оставшаяся часть в течение 20 рабочих дней с момента подписания акта приемки выполненных работ</t>
  </si>
  <si>
    <t>2014-2015</t>
  </si>
  <si>
    <t xml:space="preserve">Республика Казахстан, Восточно-Казахстанская область, МН "Атасу-Алашанькоу" </t>
  </si>
  <si>
    <t xml:space="preserve">Республика Казахстан, Алматинская область, МН "Атасу-Алашанькоу" </t>
  </si>
  <si>
    <t>Работы по содержанию вдольтрассовых автомобильных дорог и подъездных путей к объектам магистрального нефтепровода Кенкияк-Кумколь</t>
  </si>
  <si>
    <t>Республика Казахстан, Актюбинская область, МН "Кенкияк-Кумколь" .</t>
  </si>
  <si>
    <t>Республика Казахстан, Кызылординская область, МН "Кенкияк-Кумколь".</t>
  </si>
  <si>
    <t>Республика Казахстан, Карагандинская область, МН "Кенкияк-Кумколь".</t>
  </si>
  <si>
    <t>41.00.40.20.10.00.00</t>
  </si>
  <si>
    <t>Работы строительные по ремонту административного здания</t>
  </si>
  <si>
    <t>Комплекс работ по ремонту административного здания офисного типа</t>
  </si>
  <si>
    <t xml:space="preserve">Капитальный ремонт здания центрального диспетчерского пункта "Атасу" </t>
  </si>
  <si>
    <t xml:space="preserve">январь-февраль </t>
  </si>
  <si>
    <t xml:space="preserve">Республика Казахстан, Карагандинская обл., Жанааркинский р-н, п. Атасу. </t>
  </si>
  <si>
    <t xml:space="preserve">февраль-декабрь </t>
  </si>
  <si>
    <t>80.10.12.16.00.00.00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</si>
  <si>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</si>
  <si>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</si>
  <si>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</si>
  <si>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</si>
  <si>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Вневедомственная охрана линейной части и стационарных сооружений  нефтепровода Кенияк-Кумколь</t>
  </si>
  <si>
    <t>Актюбинская, Кызылординская и Карагандинская области.</t>
  </si>
  <si>
    <t xml:space="preserve">январь-декабрь  </t>
  </si>
  <si>
    <t>51.10.20.11.00.00.00</t>
  </si>
  <si>
    <t>Услуги по аренде пассажирских вертолетов с экипажем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</si>
  <si>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</si>
  <si>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 Кенияк-Кумколь</t>
  </si>
  <si>
    <t>35.15.10.10.00.00.00</t>
  </si>
  <si>
    <t>Услуги по передаче и распределению электроэнергии</t>
  </si>
  <si>
    <t>Услуги по передаче и распределению электроэнергии субъектами оптового рынка электрической 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</si>
  <si>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21.11.1997г. для  нефтепровода  Атасу-Алашанькоу</t>
  </si>
  <si>
    <t xml:space="preserve"> Предоплата 100% ежемесячно </t>
  </si>
  <si>
    <t>ТОО "Казахстанско-Китайский Трубопроврд"</t>
  </si>
  <si>
    <t>77.39.19.30.10.10.00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</si>
  <si>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</si>
  <si>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НПС-11.</t>
  </si>
  <si>
    <t>Карагандинская и Восточно-Казахстанская области.</t>
  </si>
  <si>
    <t>35.30.12.14.00.00.00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</si>
  <si>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</si>
  <si>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</si>
  <si>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 «Атасу - Алашанькоу»</t>
  </si>
  <si>
    <t>предоплата 100 %, ежемесячно</t>
  </si>
  <si>
    <t>35.15.11.10.00.00.00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</si>
  <si>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</si>
  <si>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</si>
  <si>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</si>
  <si>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авансовый  платеж-0%, оплата в течение 20  рабочих  дней с момента подписания акта выполненных работ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</si>
  <si>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</si>
  <si>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</si>
  <si>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выполненных работ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</si>
  <si>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</si>
  <si>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</si>
  <si>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</si>
  <si>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</si>
  <si>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4-х ячеек 10кВ на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</si>
  <si>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</si>
  <si>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авансовый  платеж-0%, оплата в течение 20  рабочих дней с момента подписания акта выполненных работ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</si>
  <si>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</si>
  <si>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Эксплуатация и техническое обслуживание 2-х ячеек 220кВ расположенных на подстанции Коунрад для НПС-11 нефтепровода  Атасу-Алашанькоу, согласно РД 34 РК. 03-202-04</t>
  </si>
  <si>
    <t>Эксплуатация и техническое обслуживание  2-х ячеек 110кВ расположенных на подстанции Агадырь для НПС-8 нефтепровода  Атасу-Алашанькоу согласно РД 34 РК. 03-202-04</t>
  </si>
  <si>
    <t>авансовый  платеж-0%, оплата в течение 20 рабочих дней с момента подписания акта выполненных работ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</si>
  <si>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</si>
  <si>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</si>
  <si>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</si>
  <si>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</si>
  <si>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</si>
  <si>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</si>
  <si>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</si>
  <si>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 xml:space="preserve">декабрь-январь </t>
  </si>
  <si>
    <t>Республика Казахстан, Карагандинская, Восточно-Казахстанская и Алматинская области, МН "Атасу-Алашанькоу".</t>
  </si>
  <si>
    <t>Республика Казахстан, Актюбинская, Кызылординская и Карагандинская области, МН "Кенкияк-Кумколь".</t>
  </si>
  <si>
    <t xml:space="preserve">Эксплуатация и техобслуживание МН Кекнияк-Кумколь </t>
  </si>
  <si>
    <t xml:space="preserve">Эксплуатация и техобслуживание МН Атасу-Алашанькоу </t>
  </si>
  <si>
    <t>80.20.10.20.00.00.00</t>
  </si>
  <si>
    <t xml:space="preserve">Услуги по обеспечению пожарной безопасности </t>
  </si>
  <si>
    <t>Обеспечение пожарной безопасности</t>
  </si>
  <si>
    <t>Обеспечение пожарной безопасности на НПС-9 нефтепровода Атасу-Алашанькоу</t>
  </si>
  <si>
    <t>Ноябрь-Декабрь 2014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</si>
  <si>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</si>
  <si>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</si>
  <si>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</si>
  <si>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</si>
  <si>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</si>
  <si>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Обеспечение пожарной безопасности на ОАВП Аральск нефтепровода Кенкияк-Кумколь</t>
  </si>
  <si>
    <t>84.25.11.12.00.00.00</t>
  </si>
  <si>
    <t>Услуги профессиональной аварийно-спасательной службы</t>
  </si>
  <si>
    <t>Обеспечение профессиональной аварийно-спасательной службы на НПС-9 нефтепровода Атасу-Алашанькоу</t>
  </si>
  <si>
    <t xml:space="preserve"> </t>
  </si>
  <si>
    <t>Обеспечение профессиональной аварийно-спасательной службы на НПС-11 нефтепровода Атасу-Алашанькоу</t>
  </si>
  <si>
    <t>Обеспечение профессиональной аварийно-спасательной службы на НПС-8 нефтепровода Атасу-Алашанькоу</t>
  </si>
  <si>
    <t>Обеспечение профессиональной аварийно-спасательной службы на НПС-10 нефтепровода Атасу-Алашанькоу</t>
  </si>
  <si>
    <t>Обеспечение профессиональной аварийно-спасательной службы на ОАВП Аральск нефтепровода Кенкияк-Кумколь</t>
  </si>
  <si>
    <t xml:space="preserve">38.12.30.10.00.00.00 </t>
  </si>
  <si>
    <t>Услуги по вывозу промышленных отходов</t>
  </si>
  <si>
    <t>Выполнение операций по сбору, утилизации, размещению или удалению опасных промышленных отходов</t>
  </si>
  <si>
    <t>Услуги  по размещению производственных отходов (нефтешлам) на нефтепроводе Атасу-Алашанькоу</t>
  </si>
  <si>
    <t>38.12.30.10.00.00.00</t>
  </si>
  <si>
    <t>Услуги по размещению производственных отходов (нефтешлам) на нефтепроводе Кенкияк-Кумколь</t>
  </si>
  <si>
    <t>38.22.29.11.00.00.00</t>
  </si>
  <si>
    <t>Услуги по утилизации участков замазученного грунта</t>
  </si>
  <si>
    <t>Выполнение операций по утилизации, размещению или удалению замазученного грунта</t>
  </si>
  <si>
    <t>Услуги по размещению, переработке отходов производства (в результате разлива нефти), вдоль трубопровода Атасу-Алашанькоу</t>
  </si>
  <si>
    <t>Услуги по размещению, переработке отходов производства (в результате разлива нефти), вдоль трубопровода Кенкияк-Кумколь</t>
  </si>
  <si>
    <t>39.00.21.14.00.00.00</t>
  </si>
  <si>
    <t>Услуги по производственному мониторингу состояния окружающей среды</t>
  </si>
  <si>
    <t>Проведение производственного мониторинга  окружающей среды, выполняемый для получения объективных данных с установленной периодичностью</t>
  </si>
  <si>
    <t>Проведение производственного мониторинга окружающей среды, выполняемый для получения объективных данных с установленной периодичностью,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</si>
  <si>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</si>
  <si>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выполняемый для получения объективных данных с установленной периодичностью, нефтепровод Кенкияк-Кумколь</t>
  </si>
  <si>
    <t>Актюбинская, Кызылординская, Карагандинская область</t>
  </si>
  <si>
    <t>ТОО «Казахстанско-Китайский Трубопровод»</t>
  </si>
  <si>
    <t>74.90.20.24.
10.10.00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</si>
  <si>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</si>
  <si>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</si>
  <si>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Система измерения количества и показателей качества нефти (СИКН) "Кенкияк" 
магистрального нефтепровода (МН) "Кенкияк-Кумколь"</t>
  </si>
  <si>
    <t>г. Алматы,     пр. Абая 109В</t>
  </si>
  <si>
    <t>ноябрь-декабрь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</si>
  <si>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</si>
  <si>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графика оказания услуг</t>
  </si>
  <si>
    <t>Система измерения количества и показателей качества нефти (СИКН)  "Кумколь" 
магистрального нефтепровода (МН)  "Кенкияк-Кумколь"</t>
  </si>
  <si>
    <t>33.13.11.17.00.00.00</t>
  </si>
  <si>
    <t>Поверка средств измерений</t>
  </si>
  <si>
    <t>Поверка средств измерений: измерение давления, теплофизические и температурные измерения, электрические измерения и др.</t>
  </si>
  <si>
    <t>Система измерения количичества и показателей качества нефти (СИКН) "Кенкияк" 
магистрального нефтепровода (МН) "Кенкияк-Кумколь"</t>
  </si>
  <si>
    <t xml:space="preserve"> авансовый платеж - 100%</t>
  </si>
  <si>
    <t>Система измерения количества и показателей качества нефти (СИКН)  "Алашанькоу" 
магистрального нефтепровода (МН)  "Атасу-Алашанькоу"</t>
  </si>
  <si>
    <t>КНР, СУАР,            п. Алашанькоу</t>
  </si>
  <si>
    <t>25.72.13.00.00.30.20.10.1</t>
  </si>
  <si>
    <t>Контрольная пломба</t>
  </si>
  <si>
    <t>Пломба одноразовые</t>
  </si>
  <si>
    <t>Пломбы пластмассовые</t>
  </si>
  <si>
    <t>г. Алматы, пр. Абая, 109 В</t>
  </si>
  <si>
    <t>г. Алматы, пр.Абая 109 В</t>
  </si>
  <si>
    <t>январь</t>
  </si>
  <si>
    <t>25.93.15.00.00.10.10.89.1</t>
  </si>
  <si>
    <t>Проволока</t>
  </si>
  <si>
    <t>ГОСТ 3282-74, проволока без покрытия, диаметр 0,18 мм</t>
  </si>
  <si>
    <t xml:space="preserve"> авансовый платеж - 0%, оплата по факту поставленных товаров</t>
  </si>
  <si>
    <t>006</t>
  </si>
  <si>
    <t>Метр</t>
  </si>
  <si>
    <t>25.72.13.00.00.30.15.10.1</t>
  </si>
  <si>
    <t xml:space="preserve">Контрольная пломба </t>
  </si>
  <si>
    <t xml:space="preserve">Индикаторная пломба </t>
  </si>
  <si>
    <t>Одноразовая индикаторная пломба , двухкомпонентной конструкции, состоит из корпуса и витой гальванизированой проволоки (клипсил)</t>
  </si>
  <si>
    <t>11.07.11.00.00.00.01.20.4</t>
  </si>
  <si>
    <t>Вода</t>
  </si>
  <si>
    <t>Минеральная природная питьевая столовая негазированная. Ионно-солевой и газовый состав, повышенное содержание биологически активных компонентов. С минерализацией не менее 1 г/дм3 или при меньшей минерализации, содержащие биологически активные микрокомпоненты в количестве не ниже бальнеологических норм. V выше 5 литров.</t>
  </si>
  <si>
    <t>Питьевая вода в бутылях/ Ёмкость 19л.</t>
  </si>
  <si>
    <t>(январь - декабрь) 8 раз в месяц  согласно заявкам в течение года</t>
  </si>
  <si>
    <t>Бутылка</t>
  </si>
  <si>
    <t>17.23.12.15.10.10.10.00.1</t>
  </si>
  <si>
    <t>Подарочный сертификат</t>
  </si>
  <si>
    <t>Подарочный сертификат на получение товаров</t>
  </si>
  <si>
    <t>Подарочный сертификат к Межународному женскому дню 8-ое марта</t>
  </si>
  <si>
    <t>01.19.21.00.00.00.04.10.1</t>
  </si>
  <si>
    <t xml:space="preserve">Растения комнатные </t>
  </si>
  <si>
    <t>Цветы и растения комнатные в горшках</t>
  </si>
  <si>
    <t>Цветы к международному женскому дню 8-е марта</t>
  </si>
  <si>
    <t>2015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</si>
  <si>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</si>
  <si>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</si>
  <si>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</si>
  <si>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</si>
  <si>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</si>
  <si>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</si>
  <si>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</si>
  <si>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</si>
  <si>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</si>
  <si>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</si>
  <si>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</si>
  <si>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</si>
  <si>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</si>
  <si>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</si>
  <si>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</si>
  <si>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</si>
  <si>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</si>
  <si>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</si>
  <si>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</si>
  <si>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</si>
  <si>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</si>
  <si>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</si>
  <si>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</si>
  <si>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</si>
  <si>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</si>
  <si>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</si>
  <si>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</si>
  <si>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</si>
  <si>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</si>
  <si>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</si>
  <si>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</si>
  <si>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</si>
  <si>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</si>
  <si>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</si>
  <si>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</si>
  <si>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</si>
  <si>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</si>
  <si>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</si>
  <si>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</si>
  <si>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</si>
  <si>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</si>
  <si>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</si>
  <si>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</si>
  <si>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</si>
  <si>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</si>
  <si>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</si>
  <si>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</si>
  <si>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</si>
  <si>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</si>
  <si>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</si>
  <si>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43.22.12.60.00.00.00</t>
  </si>
  <si>
    <t>Работы по комплексному обслуживанию здания</t>
  </si>
  <si>
    <t>Комплекс работ по техническому обслуживанию здания, предусматривающий обслуживание, профилактические работы, текущий ремонт систем коммунального хозяйства здания и проведение уборки</t>
  </si>
  <si>
    <t>Комплекс работ по техническому обслуживанию здания, предусматривающий обслуживание, профилактические работы, текущий ремонт систем коммунального хозяйства здания  на территории собственника</t>
  </si>
  <si>
    <t>январь- декабрь</t>
  </si>
  <si>
    <t>0%, оплата по факту выполненных работ, ежемесячно</t>
  </si>
  <si>
    <t>43.29.19.10.15.00.00</t>
  </si>
  <si>
    <t>Работы эксплуатационные по обслуживанию и содержанию инженерных сетей общего пользования</t>
  </si>
  <si>
    <t>Текущий ремонт, техническое обслуживание и аварийное обслуживание инженерных сетей (водопроводных, канализационных, тепловых)</t>
  </si>
  <si>
    <t>Техническая поддержка коммуникаций до границ собственника (оборудование общего пользования, система охлаждения, отопления, и оборудования пожарной безопасности и т.д.)</t>
  </si>
  <si>
    <t>125 У</t>
  </si>
  <si>
    <t>126 У</t>
  </si>
  <si>
    <t>127 У</t>
  </si>
  <si>
    <t>128 У</t>
  </si>
  <si>
    <t>129 У</t>
  </si>
  <si>
    <t>96.09.19.31.00.00.00</t>
  </si>
  <si>
    <t>Услуги по уходу за рыбами</t>
  </si>
  <si>
    <t>Комплекс услуг по уходу за рыбами (обработка аквариума, чистка, корм и др.)</t>
  </si>
  <si>
    <t>0%, оплата по факту оказанных услуг, ежемесячно</t>
  </si>
  <si>
    <t>г. Алматы пр. Абая 109 В</t>
  </si>
  <si>
    <t>Январь-Декабрь</t>
  </si>
  <si>
    <t>Авансовый платеж 0%,  по факту оказания услуг</t>
  </si>
  <si>
    <t>53.20.11.10.11.00.00</t>
  </si>
  <si>
    <t xml:space="preserve">Услуги курьерской почты международные </t>
  </si>
  <si>
    <t>Республика Казахстан, ближнее, дальнее зарубежье</t>
  </si>
  <si>
    <t>53.10.11.30.12.00.00</t>
  </si>
  <si>
    <t xml:space="preserve"> Услуги по подписке на периодические издания</t>
  </si>
  <si>
    <t>Услуги по подписке на газеты журналы</t>
  </si>
  <si>
    <t>82.19.11.10.00.00.00</t>
  </si>
  <si>
    <t>Услуги, связанные с копированием и размножением текста</t>
  </si>
  <si>
    <t>Копирование и размножение текста</t>
  </si>
  <si>
    <t>82.19.11.13.00.00.00</t>
  </si>
  <si>
    <t>Услуги, связанные со сканированием текста</t>
  </si>
  <si>
    <t>Сканирование документов</t>
  </si>
  <si>
    <t>130 У</t>
  </si>
  <si>
    <t>131 У</t>
  </si>
  <si>
    <t>132 У</t>
  </si>
  <si>
    <t>29.20.40.16.00.00.00</t>
  </si>
  <si>
    <t>Техническое обслуживание автотранспорта</t>
  </si>
  <si>
    <t>Техническое обслуживание  автотранспорта (замена масел, жидкостей, фильтров, тормозных колодок, свечей, ремней)</t>
  </si>
  <si>
    <t xml:space="preserve">Профессиональное обслуживание служебного автотарнспорта с применением необходимых запасных частей и материалов. </t>
  </si>
  <si>
    <t>г. Балхаш (НПС 9)</t>
  </si>
  <si>
    <t>Карагандинская область, г.Караганда (Атасу, НПС 8)</t>
  </si>
  <si>
    <t>Алматинская область г. Ушарал.</t>
  </si>
  <si>
    <t xml:space="preserve">Актюбинская обл., п. Кенкияк </t>
  </si>
  <si>
    <t>г. Кызылорда</t>
  </si>
  <si>
    <t>86.90.19.12.00.00.00.</t>
  </si>
  <si>
    <t xml:space="preserve">Услуги предсменного медицинского освидетельствования </t>
  </si>
  <si>
    <t>Предсменное медицинское освидетельствование</t>
  </si>
  <si>
    <t>Ежедневное медицинское освидетельствование водителей, сменных лаборантов с применением соответсвующего оборудования.</t>
  </si>
  <si>
    <t>г. Астана</t>
  </si>
  <si>
    <t>г. Ушарал (НПС11)</t>
  </si>
  <si>
    <t>Актюбинская обл., п. Кенкияк (ПСП Кенкияк)</t>
  </si>
  <si>
    <t xml:space="preserve">Кызылординская область(ПСП Кумколь, СаутСойл, ОАВП Аральск, ПСП ПетроКазахстан) </t>
  </si>
  <si>
    <t>Карагандинская обл. (НПС8,НПС9, НПС Атасу)</t>
  </si>
  <si>
    <t>Восточно - казахстанская область НПС10</t>
  </si>
  <si>
    <t>52.21.29.10.00.00.00</t>
  </si>
  <si>
    <t>Услуги мойки автомашин</t>
  </si>
  <si>
    <t>услуги мойки автомашин</t>
  </si>
  <si>
    <t>Мойка служебного автотранспорта</t>
  </si>
  <si>
    <t>2014-2014</t>
  </si>
  <si>
    <t>68.20.12.00.00.00.08</t>
  </si>
  <si>
    <t xml:space="preserve"> Услуги по аренде земельного участка</t>
  </si>
  <si>
    <t>Охраняемая автостоянка для служебного автотранспорта.</t>
  </si>
  <si>
    <t>Обеспечение мобильной связи между сотрудниками Товарищества за пределами и на территории РК</t>
  </si>
  <si>
    <t>61.30.10.10.00.00.00.</t>
  </si>
  <si>
    <t xml:space="preserve">  Услуги спутниковой  связи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</si>
  <si>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</si>
  <si>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</si>
  <si>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55.10.10.10.00.00.00</t>
  </si>
  <si>
    <t>Услуги гостиниц</t>
  </si>
  <si>
    <t>Обеспечение проживания и трёх разового питания сотрудников Товарищества находящихся на вахте.</t>
  </si>
  <si>
    <t xml:space="preserve">Кызылординская область, Кумколь. </t>
  </si>
  <si>
    <t>81.10.10.05.00.00.00</t>
  </si>
  <si>
    <t>Услуги по комплексному обслуживанию здания</t>
  </si>
  <si>
    <t>Электроэнергия, отопление, горячая, холодная вода,  канализация.</t>
  </si>
  <si>
    <t>80.10.12.12.25.00.00</t>
  </si>
  <si>
    <t>Услуги по охране помещения</t>
  </si>
  <si>
    <t>обеспечение охраны и безопасности </t>
  </si>
  <si>
    <t>81.21.10.10.00.00.00</t>
  </si>
  <si>
    <t>Услуги по общей уборке зданий</t>
  </si>
  <si>
    <t>Общая уборка зданий</t>
  </si>
  <si>
    <t>С использованием спец. оборудования и средств бытовой химии</t>
  </si>
  <si>
    <t>г. Алматы, пр. Абая 109В.</t>
  </si>
  <si>
    <t>65.12.21.10.00.00.02</t>
  </si>
  <si>
    <t>Услуги по страхованию (добровольному) автотранспорта</t>
  </si>
  <si>
    <t xml:space="preserve">Услуги по добровольному страхованию автотранспорта:  ДТП, угон, разбой, грабеж, кража и уничтожение либо повреждение  автомобильного транспорта и т.д. </t>
  </si>
  <si>
    <t>Автокаско</t>
  </si>
  <si>
    <t>февраль 2015 - февраль 2016</t>
  </si>
  <si>
    <t>96.09.19.90.09.20.10</t>
  </si>
  <si>
    <t>Услуги по сервисному обслуживанию кабин для курения</t>
  </si>
  <si>
    <t>Комплекс услуг по сервисному обслуживанию кабин для курения</t>
  </si>
  <si>
    <t>авансовый платеж - 0%, по факту оказанных услуг, по квартально</t>
  </si>
  <si>
    <t>49.39.31.00.00.00.00</t>
  </si>
  <si>
    <t xml:space="preserve">Услуги по аренде автобусов </t>
  </si>
  <si>
    <t>Аренда автобусов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</si>
  <si>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</si>
  <si>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</si>
  <si>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 предприятий</t>
  </si>
  <si>
    <t>апрель 2015 - апрель 2016</t>
  </si>
  <si>
    <t>95.12.10.10.00.00.00</t>
  </si>
  <si>
    <t>Ремонт и обслуживание оборудования связи</t>
  </si>
  <si>
    <t>Ремонт и техническое обслуживание оборудования связи</t>
  </si>
  <si>
    <t>14 Р</t>
  </si>
  <si>
    <t>15 Р</t>
  </si>
  <si>
    <t>11.07.11.00.00.00.06.20.1</t>
  </si>
  <si>
    <t>Вода (кроме вод минеральных)</t>
  </si>
  <si>
    <t>Питьевая природная негазированная. Прозрачная. Без посторонних привкусов и запахов. V -  до 0,5 литра.</t>
  </si>
  <si>
    <t>Негазированная 0,5 литра</t>
  </si>
  <si>
    <t>Негазированная 0,25 литра</t>
  </si>
  <si>
    <t>61.20.11.10.00.00.00</t>
  </si>
  <si>
    <t>Услуги мобильной связи</t>
  </si>
  <si>
    <t>Услуги мобильной связи - доступ и использование</t>
  </si>
  <si>
    <t>117 Т</t>
  </si>
  <si>
    <t>118 Т</t>
  </si>
  <si>
    <t>Перечень товаров, работ и услуг в соответствии с которым  ТОО «Казахстанско-Китайский Трубопровод» вправе осуществить процедуры закупок, касающиеся выбора поставщика, до утверждения бюджета и плана закупок ТОО «Казахстанско-Китайский Трубопровод» на 2015 год.</t>
  </si>
  <si>
    <t>Решением Правления ТОО "Казахстанско-Китайский Трубопровод"  от  "04" декабря 2014г. №19-2014</t>
  </si>
  <si>
    <t>Услуги по хранению архивных дел</t>
  </si>
  <si>
    <t>91.01.12.11.00.00.00</t>
  </si>
  <si>
    <t>133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</si>
</sst>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"/>
    <numFmt numFmtId="165" formatCode="#,##0.00_р_."/>
    <numFmt numFmtId="166" formatCode="0.0%"/>
    <numFmt numFmtId="167" formatCode="_(* #,##0.00_);_(* \(#,##0.00\);_(* &quot;-&quot;??_);_(@_)"/>
    <numFmt numFmtId="168" formatCode="#\ ###\ ##0.00"/>
    <numFmt numFmtId="169" formatCode="#\ ###\ ###.00"/>
    <numFmt numFmtId="170" formatCode="#.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6" fillId="0" borderId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12" fillId="0" borderId="0"/>
    <xf numFmtId="0" fontId="6" fillId="0" borderId="0"/>
    <xf numFmtId="0" fontId="12" fillId="0" borderId="0"/>
    <xf numFmtId="0" fontId="3" fillId="0" borderId="0"/>
    <xf numFmtId="0" fontId="3" fillId="0" borderId="0"/>
    <xf numFmtId="0" fontId="13" fillId="0" borderId="0"/>
    <xf numFmtId="0" fontId="12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12" fillId="0" borderId="0"/>
    <xf numFmtId="0" fontId="3" fillId="0" borderId="0"/>
    <xf numFmtId="0" fontId="4" fillId="0" borderId="0" applyProtection="0"/>
  </cellStyleXfs>
  <cellXfs count="221"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4" fontId="7" fillId="0" borderId="1" xfId="1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9" fontId="7" fillId="2" borderId="1" xfId="2" applyNumberFormat="1" applyFont="1" applyFill="1" applyBorder="1" applyAlignment="1">
      <alignment horizontal="center" vertical="center" wrapText="1"/>
    </xf>
    <xf numFmtId="4" fontId="7" fillId="2" borderId="8" xfId="11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11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7" fontId="7" fillId="0" borderId="1" xfId="2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9" fontId="7" fillId="0" borderId="1" xfId="2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3" fontId="7" fillId="0" borderId="1" xfId="3" applyNumberFormat="1" applyFont="1" applyFill="1" applyBorder="1" applyAlignment="1">
      <alignment horizontal="center" vertical="center" wrapText="1"/>
    </xf>
    <xf numFmtId="168" fontId="7" fillId="0" borderId="1" xfId="3" applyNumberFormat="1" applyFont="1" applyFill="1" applyBorder="1" applyAlignment="1">
      <alignment horizontal="center" vertical="center" wrapText="1"/>
    </xf>
    <xf numFmtId="169" fontId="7" fillId="0" borderId="1" xfId="2" applyNumberFormat="1" applyFont="1" applyFill="1" applyBorder="1" applyAlignment="1">
      <alignment horizontal="center" vertical="center" wrapText="1"/>
    </xf>
    <xf numFmtId="2" fontId="7" fillId="0" borderId="1" xfId="3" applyNumberFormat="1" applyFont="1" applyFill="1" applyBorder="1" applyAlignment="1">
      <alignment horizontal="center" vertical="center" wrapText="1"/>
    </xf>
    <xf numFmtId="9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2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49" fontId="7" fillId="2" borderId="1" xfId="4" applyNumberFormat="1" applyFont="1" applyFill="1" applyBorder="1" applyAlignment="1">
      <alignment horizontal="center" vertical="center" wrapText="1"/>
    </xf>
    <xf numFmtId="4" fontId="7" fillId="2" borderId="8" xfId="2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9" fontId="7" fillId="2" borderId="1" xfId="3" applyNumberFormat="1" applyFont="1" applyFill="1" applyBorder="1" applyAlignment="1">
      <alignment horizontal="center" vertical="center" wrapText="1"/>
    </xf>
    <xf numFmtId="4" fontId="7" fillId="2" borderId="1" xfId="13" applyNumberFormat="1" applyFont="1" applyFill="1" applyBorder="1" applyAlignment="1">
      <alignment horizontal="center" vertical="center" wrapText="1"/>
    </xf>
    <xf numFmtId="3" fontId="7" fillId="2" borderId="1" xfId="3" applyNumberFormat="1" applyFont="1" applyFill="1" applyBorder="1" applyAlignment="1">
      <alignment horizontal="center" vertical="center" wrapText="1"/>
    </xf>
    <xf numFmtId="0" fontId="7" fillId="2" borderId="1" xfId="13" applyFont="1" applyFill="1" applyBorder="1" applyAlignment="1">
      <alignment horizontal="center" vertical="center" wrapText="1"/>
    </xf>
    <xf numFmtId="4" fontId="7" fillId="2" borderId="1" xfId="3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0" fontId="7" fillId="2" borderId="1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70" fontId="7" fillId="0" borderId="1" xfId="0" applyNumberFormat="1" applyFont="1" applyFill="1" applyBorder="1" applyAlignment="1">
      <alignment horizontal="center" vertical="center" wrapText="1"/>
    </xf>
    <xf numFmtId="0" fontId="7" fillId="2" borderId="11" xfId="4" applyFont="1" applyFill="1" applyBorder="1" applyAlignment="1">
      <alignment horizontal="center" vertical="center" wrapText="1"/>
    </xf>
    <xf numFmtId="9" fontId="7" fillId="0" borderId="1" xfId="18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9" fontId="7" fillId="0" borderId="1" xfId="4" applyNumberFormat="1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 wrapText="1"/>
    </xf>
    <xf numFmtId="49" fontId="7" fillId="0" borderId="1" xfId="12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9" fontId="7" fillId="2" borderId="1" xfId="4" applyNumberFormat="1" applyFont="1" applyFill="1" applyBorder="1" applyAlignment="1">
      <alignment horizontal="center" vertical="center" wrapText="1"/>
    </xf>
    <xf numFmtId="43" fontId="7" fillId="2" borderId="1" xfId="1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9" fontId="7" fillId="2" borderId="8" xfId="2" applyNumberFormat="1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 wrapText="1"/>
    </xf>
    <xf numFmtId="43" fontId="7" fillId="2" borderId="1" xfId="10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2" applyNumberFormat="1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1" xfId="9" applyNumberFormat="1" applyFont="1" applyFill="1" applyBorder="1" applyAlignment="1">
      <alignment horizontal="center" vertical="center" wrapText="1"/>
    </xf>
    <xf numFmtId="4" fontId="7" fillId="0" borderId="8" xfId="11" applyNumberFormat="1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4" fontId="11" fillId="2" borderId="3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7" fillId="0" borderId="1" xfId="15" applyFont="1" applyFill="1" applyBorder="1" applyAlignment="1">
      <alignment horizontal="center" vertical="center" wrapText="1"/>
    </xf>
    <xf numFmtId="0" fontId="7" fillId="0" borderId="1" xfId="16" applyFont="1" applyFill="1" applyBorder="1" applyAlignment="1">
      <alignment horizontal="center" vertical="center" wrapText="1"/>
    </xf>
    <xf numFmtId="0" fontId="7" fillId="0" borderId="1" xfId="17" applyFont="1" applyFill="1" applyBorder="1" applyAlignment="1">
      <alignment horizontal="center" vertical="center" wrapText="1"/>
    </xf>
    <xf numFmtId="0" fontId="7" fillId="0" borderId="1" xfId="19" applyFont="1" applyFill="1" applyBorder="1" applyAlignment="1">
      <alignment horizontal="center" vertical="center" wrapText="1"/>
    </xf>
    <xf numFmtId="4" fontId="7" fillId="0" borderId="1" xfId="15" applyNumberFormat="1" applyFont="1" applyFill="1" applyBorder="1" applyAlignment="1">
      <alignment horizontal="center" vertical="center" wrapText="1"/>
    </xf>
    <xf numFmtId="0" fontId="10" fillId="0" borderId="1" xfId="20" applyFont="1" applyFill="1" applyBorder="1" applyAlignment="1">
      <alignment horizontal="center" vertical="center" wrapText="1"/>
    </xf>
    <xf numFmtId="0" fontId="7" fillId="0" borderId="1" xfId="21" applyFont="1" applyFill="1" applyBorder="1" applyAlignment="1">
      <alignment horizontal="center" vertical="center" wrapText="1"/>
    </xf>
    <xf numFmtId="0" fontId="7" fillId="0" borderId="1" xfId="15" applyNumberFormat="1" applyFont="1" applyFill="1" applyBorder="1" applyAlignment="1">
      <alignment horizontal="center" vertical="center" wrapText="1"/>
    </xf>
    <xf numFmtId="0" fontId="15" fillId="0" borderId="1" xfId="20" applyFont="1" applyFill="1" applyBorder="1" applyAlignment="1">
      <alignment horizontal="center" vertical="center" wrapText="1"/>
    </xf>
    <xf numFmtId="0" fontId="7" fillId="0" borderId="1" xfId="22" applyFont="1" applyFill="1" applyBorder="1" applyAlignment="1">
      <alignment horizontal="center" vertical="center" wrapText="1"/>
    </xf>
    <xf numFmtId="49" fontId="7" fillId="0" borderId="1" xfId="15" applyNumberFormat="1" applyFont="1" applyFill="1" applyBorder="1" applyAlignment="1">
      <alignment horizontal="center" vertical="center" wrapText="1"/>
    </xf>
    <xf numFmtId="0" fontId="7" fillId="0" borderId="1" xfId="23" applyFont="1" applyFill="1" applyBorder="1" applyAlignment="1">
      <alignment horizontal="center" vertical="center" wrapText="1"/>
    </xf>
    <xf numFmtId="0" fontId="7" fillId="0" borderId="1" xfId="24" applyFont="1" applyFill="1" applyBorder="1" applyAlignment="1">
      <alignment horizontal="center" vertical="center" wrapText="1"/>
    </xf>
    <xf numFmtId="1" fontId="7" fillId="0" borderId="1" xfId="24" applyNumberFormat="1" applyFont="1" applyFill="1" applyBorder="1" applyAlignment="1">
      <alignment horizontal="center" vertical="center" wrapText="1"/>
    </xf>
    <xf numFmtId="0" fontId="7" fillId="0" borderId="1" xfId="25" applyNumberFormat="1" applyFont="1" applyFill="1" applyBorder="1" applyAlignment="1">
      <alignment horizontal="center" vertical="center" wrapText="1"/>
    </xf>
    <xf numFmtId="1" fontId="7" fillId="0" borderId="1" xfId="17" applyNumberFormat="1" applyFont="1" applyFill="1" applyBorder="1" applyAlignment="1">
      <alignment horizontal="center" vertical="center" wrapText="1"/>
    </xf>
    <xf numFmtId="0" fontId="7" fillId="0" borderId="1" xfId="19" applyNumberFormat="1" applyFont="1" applyFill="1" applyBorder="1" applyAlignment="1">
      <alignment horizontal="center" vertical="center" wrapText="1"/>
    </xf>
    <xf numFmtId="3" fontId="7" fillId="0" borderId="1" xfId="15" applyNumberFormat="1" applyFont="1" applyFill="1" applyBorder="1" applyAlignment="1">
      <alignment horizontal="center" vertical="center" wrapText="1"/>
    </xf>
    <xf numFmtId="0" fontId="7" fillId="0" borderId="1" xfId="21" applyNumberFormat="1" applyFont="1" applyFill="1" applyBorder="1" applyAlignment="1">
      <alignment horizontal="center" vertical="center" wrapText="1"/>
    </xf>
    <xf numFmtId="1" fontId="7" fillId="0" borderId="1" xfId="21" applyNumberFormat="1" applyFont="1" applyFill="1" applyBorder="1" applyAlignment="1">
      <alignment horizontal="center" vertical="center" wrapText="1"/>
    </xf>
    <xf numFmtId="1" fontId="7" fillId="0" borderId="1" xfId="15" applyNumberFormat="1" applyFont="1" applyFill="1" applyBorder="1" applyAlignment="1">
      <alignment horizontal="center" vertical="center" wrapText="1"/>
    </xf>
    <xf numFmtId="0" fontId="7" fillId="0" borderId="1" xfId="21" applyFont="1" applyBorder="1" applyAlignment="1">
      <alignment horizontal="center" vertical="center" wrapText="1"/>
    </xf>
    <xf numFmtId="0" fontId="7" fillId="0" borderId="1" xfId="26" applyFont="1" applyFill="1" applyBorder="1" applyAlignment="1">
      <alignment horizontal="center" vertical="center" wrapText="1"/>
    </xf>
    <xf numFmtId="0" fontId="7" fillId="0" borderId="1" xfId="27" applyFont="1" applyFill="1" applyBorder="1" applyAlignment="1">
      <alignment horizontal="center" vertical="center" wrapText="1"/>
    </xf>
    <xf numFmtId="4" fontId="7" fillId="0" borderId="1" xfId="19" applyNumberFormat="1" applyFont="1" applyFill="1" applyBorder="1" applyAlignment="1">
      <alignment horizontal="center" vertical="center" wrapText="1"/>
    </xf>
    <xf numFmtId="49" fontId="7" fillId="0" borderId="1" xfId="2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7" fillId="0" borderId="1" xfId="12" applyNumberFormat="1" applyFont="1" applyFill="1" applyBorder="1" applyAlignment="1">
      <alignment horizontal="center" vertical="center" wrapText="1"/>
    </xf>
    <xf numFmtId="165" fontId="7" fillId="0" borderId="1" xfId="12" applyNumberFormat="1" applyFont="1" applyFill="1" applyBorder="1" applyAlignment="1">
      <alignment horizontal="center" vertical="center" wrapText="1"/>
    </xf>
    <xf numFmtId="43" fontId="7" fillId="0" borderId="1" xfId="10" applyFont="1" applyFill="1" applyBorder="1" applyAlignment="1">
      <alignment horizontal="center" vertical="center" wrapText="1"/>
    </xf>
    <xf numFmtId="3" fontId="7" fillId="0" borderId="1" xfId="28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1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4" fontId="11" fillId="2" borderId="0" xfId="1" applyNumberFormat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wrapText="1"/>
    </xf>
    <xf numFmtId="0" fontId="16" fillId="2" borderId="0" xfId="1" applyFont="1" applyFill="1" applyAlignment="1">
      <alignment horizontal="left" vertical="center" wrapText="1"/>
    </xf>
    <xf numFmtId="4" fontId="16" fillId="2" borderId="0" xfId="1" applyNumberFormat="1" applyFont="1" applyFill="1" applyAlignment="1">
      <alignment horizontal="left" vertical="center" wrapText="1"/>
    </xf>
    <xf numFmtId="0" fontId="16" fillId="2" borderId="0" xfId="1" applyFont="1" applyFill="1" applyAlignment="1">
      <alignment horizontal="center" vertical="center" wrapText="1"/>
    </xf>
    <xf numFmtId="4" fontId="16" fillId="2" borderId="0" xfId="1" applyNumberFormat="1" applyFont="1" applyFill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16" fillId="2" borderId="0" xfId="1" applyFont="1" applyFill="1" applyBorder="1" applyAlignment="1">
      <alignment horizontal="center" vertical="center" wrapText="1"/>
    </xf>
    <xf numFmtId="1" fontId="11" fillId="2" borderId="1" xfId="2" applyNumberFormat="1" applyFont="1" applyFill="1" applyBorder="1" applyAlignment="1">
      <alignment horizontal="center" vertical="center" wrapText="1"/>
    </xf>
    <xf numFmtId="4" fontId="11" fillId="2" borderId="1" xfId="2" applyNumberFormat="1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8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 wrapText="1"/>
    </xf>
    <xf numFmtId="9" fontId="20" fillId="0" borderId="1" xfId="18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0" fontId="20" fillId="0" borderId="1" xfId="15" applyFont="1" applyFill="1" applyBorder="1" applyAlignment="1">
      <alignment horizontal="center" vertical="center"/>
    </xf>
    <xf numFmtId="0" fontId="20" fillId="0" borderId="1" xfId="16" applyFont="1" applyFill="1" applyBorder="1" applyAlignment="1">
      <alignment horizontal="left" vertical="center"/>
    </xf>
    <xf numFmtId="0" fontId="20" fillId="0" borderId="1" xfId="20" applyFont="1" applyFill="1" applyBorder="1" applyAlignment="1">
      <alignment horizontal="left" vertical="center" wrapText="1"/>
    </xf>
    <xf numFmtId="0" fontId="20" fillId="0" borderId="1" xfId="16" applyFont="1" applyFill="1" applyBorder="1" applyAlignment="1">
      <alignment horizontal="left" vertical="center" wrapText="1"/>
    </xf>
    <xf numFmtId="4" fontId="20" fillId="0" borderId="1" xfId="11" applyNumberFormat="1" applyFont="1" applyFill="1" applyBorder="1" applyAlignment="1">
      <alignment horizontal="center" vertical="center" wrapText="1"/>
    </xf>
    <xf numFmtId="0" fontId="20" fillId="0" borderId="1" xfId="12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0" fontId="16" fillId="0" borderId="1" xfId="12" applyFont="1" applyFill="1" applyBorder="1" applyAlignment="1">
      <alignment horizontal="center" vertical="center" wrapText="1"/>
    </xf>
    <xf numFmtId="4" fontId="16" fillId="0" borderId="1" xfId="12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9" fontId="16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9" fontId="16" fillId="0" borderId="1" xfId="1" applyNumberFormat="1" applyFont="1" applyFill="1" applyBorder="1" applyAlignment="1">
      <alignment horizontal="left" vertical="center" wrapText="1"/>
    </xf>
    <xf numFmtId="9" fontId="16" fillId="0" borderId="1" xfId="4" applyNumberFormat="1" applyFont="1" applyFill="1" applyBorder="1" applyAlignment="1">
      <alignment horizontal="center" vertical="center" wrapText="1"/>
    </xf>
    <xf numFmtId="9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0" fontId="7" fillId="2" borderId="1" xfId="12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right" vertical="center" wrapText="1"/>
    </xf>
    <xf numFmtId="0" fontId="7" fillId="2" borderId="5" xfId="1" applyFont="1" applyFill="1" applyBorder="1" applyAlignment="1">
      <alignment horizontal="center" vertical="center" wrapText="1"/>
    </xf>
    <xf numFmtId="4" fontId="16" fillId="0" borderId="1" xfId="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7" fontId="16" fillId="0" borderId="1" xfId="1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0" borderId="8" xfId="0" applyFont="1" applyFill="1" applyBorder="1" applyAlignment="1">
      <alignment horizontal="justify" vertical="center" wrapText="1"/>
    </xf>
    <xf numFmtId="49" fontId="7" fillId="0" borderId="1" xfId="2" applyNumberFormat="1" applyFont="1" applyFill="1" applyBorder="1" applyAlignment="1">
      <alignment horizontal="justify" vertical="center" wrapText="1"/>
    </xf>
    <xf numFmtId="0" fontId="7" fillId="0" borderId="1" xfId="9" applyFont="1" applyFill="1" applyBorder="1" applyAlignment="1">
      <alignment horizontal="justify" vertical="center" wrapText="1"/>
    </xf>
    <xf numFmtId="0" fontId="7" fillId="0" borderId="1" xfId="9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9" fontId="7" fillId="0" borderId="1" xfId="0" applyNumberFormat="1" applyFont="1" applyFill="1" applyBorder="1" applyAlignment="1">
      <alignment horizontal="justify" vertical="center"/>
    </xf>
    <xf numFmtId="4" fontId="7" fillId="0" borderId="8" xfId="11" applyNumberFormat="1" applyFont="1" applyFill="1" applyBorder="1" applyAlignment="1">
      <alignment horizontal="justify" vertical="center" wrapText="1"/>
    </xf>
    <xf numFmtId="49" fontId="20" fillId="0" borderId="1" xfId="0" applyNumberFormat="1" applyFont="1" applyFill="1" applyBorder="1" applyAlignment="1">
      <alignment horizontal="justify" vertical="center"/>
    </xf>
    <xf numFmtId="0" fontId="7" fillId="0" borderId="16" xfId="2" applyFont="1" applyFill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center"/>
    </xf>
    <xf numFmtId="0" fontId="11" fillId="0" borderId="0" xfId="2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2" borderId="0" xfId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7" fillId="2" borderId="18" xfId="1" applyFont="1" applyFill="1" applyBorder="1" applyAlignment="1">
      <alignment horizontal="left" vertical="center" wrapText="1"/>
    </xf>
    <xf numFmtId="0" fontId="7" fillId="2" borderId="19" xfId="1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11" fillId="2" borderId="5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2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</cellXfs>
  <cellStyles count="29">
    <cellStyle name="??" xfId="1"/>
    <cellStyle name="Standard_BA-09-BA-LI-0141-R00_e" xfId="4"/>
    <cellStyle name="Обычный" xfId="0" builtinId="0"/>
    <cellStyle name="Обычный 2" xfId="2"/>
    <cellStyle name="Обычный 2 2" xfId="15"/>
    <cellStyle name="Обычный 2 9" xfId="9"/>
    <cellStyle name="Обычный 3" xfId="13"/>
    <cellStyle name="Обычный 3 2 2" xfId="20"/>
    <cellStyle name="Обычный 3 2_Прочие соц. выплаты" xfId="23"/>
    <cellStyle name="Обычный 4" xfId="5"/>
    <cellStyle name="Обычный 4 7" xfId="24"/>
    <cellStyle name="Обычный 6" xfId="8"/>
    <cellStyle name="Обычный 8" xfId="7"/>
    <cellStyle name="Обычный 9" xfId="21"/>
    <cellStyle name="Обычный 9 2" xfId="19"/>
    <cellStyle name="Обычный_Бюджет СГЭ 2011" xfId="27"/>
    <cellStyle name="Обычный_ДополнГП-2006" xfId="12"/>
    <cellStyle name="Обычный_ЗАЯВКА ТМЦ  НА 2009 ГОД 2" xfId="17"/>
    <cellStyle name="Обычный_Класификатор" xfId="28"/>
    <cellStyle name="Обычный_Книга1" xfId="11"/>
    <cellStyle name="Обычный_Лист1" xfId="3"/>
    <cellStyle name="Обычный_Лист1 2" xfId="18"/>
    <cellStyle name="Обычный_Прогр КР  09 13г  ПРОЕКТ " xfId="26"/>
    <cellStyle name="Обычный_УшНУ Бюджет Атасу-Алашанькоу на 2010 2" xfId="16"/>
    <cellStyle name="Стиль 1" xfId="6"/>
    <cellStyle name="Стиль 1 3" xfId="22"/>
    <cellStyle name="Финансовый" xfId="10" builtinId="3"/>
    <cellStyle name="Финансовый 2" xfId="14"/>
    <cellStyle name="Финансовый 2 2" xfId="2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4"/>
  <sheetViews>
    <sheetView tabSelected="1" view="pageBreakPreview" topLeftCell="A228" zoomScale="75" zoomScaleNormal="75" zoomScaleSheetLayoutView="75" zoomScalePageLayoutView="50" workbookViewId="0">
      <selection activeCell="G231" sqref="G231"/>
    </sheetView>
  </sheetViews>
  <sheetFormatPr defaultColWidth="9.140625" defaultRowHeight="15.75" x14ac:dyDescent="0.25"/>
  <cols>
    <col min="1" max="1" width="8.140625" style="138" customWidth="1"/>
    <col min="2" max="3" width="26.140625" style="138" customWidth="1"/>
    <col min="4" max="4" width="22.140625" style="138" customWidth="1"/>
    <col min="5" max="5" width="31.5703125" style="138" customWidth="1"/>
    <col min="6" max="6" width="23" style="138" customWidth="1"/>
    <col min="7" max="7" width="9.28515625" style="138" customWidth="1"/>
    <col min="8" max="8" width="9.140625" style="138" customWidth="1"/>
    <col min="9" max="9" width="11.5703125" style="138" customWidth="1"/>
    <col min="10" max="10" width="13" style="138" customWidth="1"/>
    <col min="11" max="11" width="13.28515625" style="138" customWidth="1"/>
    <col min="12" max="12" width="18" style="138" customWidth="1"/>
    <col min="13" max="13" width="11.140625" style="138" customWidth="1"/>
    <col min="14" max="14" width="13.5703125" style="138" customWidth="1"/>
    <col min="15" max="15" width="21.28515625" style="138" customWidth="1"/>
    <col min="16" max="16" width="9" style="138" customWidth="1"/>
    <col min="17" max="17" width="11.5703125" style="138" customWidth="1"/>
    <col min="18" max="18" width="15.42578125" style="138" customWidth="1"/>
    <col min="19" max="19" width="15.7109375" style="138" customWidth="1"/>
    <col min="20" max="20" width="18.85546875" style="139" customWidth="1"/>
    <col min="21" max="21" width="19.28515625" style="139" customWidth="1"/>
    <col min="22" max="22" width="12.42578125" style="138" customWidth="1"/>
    <col min="23" max="23" width="13.85546875" style="138" customWidth="1"/>
    <col min="24" max="24" width="14.7109375" style="138" customWidth="1"/>
    <col min="25" max="16384" width="9.140625" style="138"/>
  </cols>
  <sheetData>
    <row r="1" spans="1:28" s="137" customFormat="1" ht="40.5" customHeight="1" x14ac:dyDescent="0.25">
      <c r="A1" s="208" t="s">
        <v>1073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</row>
    <row r="2" spans="1:28" hidden="1" x14ac:dyDescent="0.25"/>
    <row r="3" spans="1:28" s="140" customFormat="1" hidden="1" x14ac:dyDescent="0.25">
      <c r="T3" s="139"/>
      <c r="U3" s="141"/>
    </row>
    <row r="4" spans="1:28" s="140" customFormat="1" x14ac:dyDescent="0.25">
      <c r="A4" s="201" t="s">
        <v>223</v>
      </c>
      <c r="B4" s="201"/>
      <c r="C4" s="201"/>
      <c r="D4" s="201"/>
      <c r="E4" s="201"/>
      <c r="F4" s="201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</row>
    <row r="5" spans="1:28" s="140" customFormat="1" x14ac:dyDescent="0.25">
      <c r="A5" s="201"/>
      <c r="B5" s="201"/>
      <c r="C5" s="201"/>
      <c r="D5" s="201"/>
      <c r="E5" s="201"/>
      <c r="F5" s="201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</row>
    <row r="6" spans="1:28" s="140" customFormat="1" x14ac:dyDescent="0.25">
      <c r="A6" s="203" t="s">
        <v>1074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</row>
    <row r="7" spans="1:28" s="140" customFormat="1" x14ac:dyDescent="0.25">
      <c r="A7" s="175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</row>
    <row r="8" spans="1:28" s="143" customFormat="1" x14ac:dyDescent="0.25">
      <c r="A8" s="175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</row>
    <row r="9" spans="1:28" s="147" customFormat="1" ht="94.5" customHeight="1" x14ac:dyDescent="0.25">
      <c r="A9" s="17" t="s">
        <v>0</v>
      </c>
      <c r="B9" s="17" t="s">
        <v>1</v>
      </c>
      <c r="C9" s="17" t="s">
        <v>2</v>
      </c>
      <c r="D9" s="17" t="s">
        <v>3</v>
      </c>
      <c r="E9" s="17" t="s">
        <v>4</v>
      </c>
      <c r="F9" s="17" t="s">
        <v>5</v>
      </c>
      <c r="G9" s="17" t="s">
        <v>6</v>
      </c>
      <c r="H9" s="17" t="s">
        <v>31</v>
      </c>
      <c r="I9" s="17" t="s">
        <v>7</v>
      </c>
      <c r="J9" s="17" t="s">
        <v>8</v>
      </c>
      <c r="K9" s="17" t="s">
        <v>9</v>
      </c>
      <c r="L9" s="17" t="s">
        <v>10</v>
      </c>
      <c r="M9" s="17" t="s">
        <v>11</v>
      </c>
      <c r="N9" s="17" t="s">
        <v>12</v>
      </c>
      <c r="O9" s="17" t="s">
        <v>13</v>
      </c>
      <c r="P9" s="17" t="s">
        <v>14</v>
      </c>
      <c r="Q9" s="17" t="s">
        <v>15</v>
      </c>
      <c r="R9" s="144" t="s">
        <v>16</v>
      </c>
      <c r="S9" s="17" t="s">
        <v>17</v>
      </c>
      <c r="T9" s="145" t="s">
        <v>18</v>
      </c>
      <c r="U9" s="145" t="s">
        <v>19</v>
      </c>
      <c r="V9" s="17" t="s">
        <v>20</v>
      </c>
      <c r="W9" s="17" t="s">
        <v>21</v>
      </c>
      <c r="X9" s="146" t="s">
        <v>22</v>
      </c>
      <c r="Y9" s="143"/>
      <c r="Z9" s="143"/>
      <c r="AA9" s="143"/>
      <c r="AB9" s="143"/>
    </row>
    <row r="10" spans="1:28" s="140" customFormat="1" x14ac:dyDescent="0.25">
      <c r="A10" s="148">
        <v>1</v>
      </c>
      <c r="B10" s="149">
        <v>2</v>
      </c>
      <c r="C10" s="149">
        <v>3</v>
      </c>
      <c r="D10" s="149">
        <v>4</v>
      </c>
      <c r="E10" s="149">
        <v>5</v>
      </c>
      <c r="F10" s="149">
        <v>6</v>
      </c>
      <c r="G10" s="149">
        <v>7</v>
      </c>
      <c r="H10" s="149">
        <v>8</v>
      </c>
      <c r="I10" s="149">
        <v>9</v>
      </c>
      <c r="J10" s="149">
        <v>10</v>
      </c>
      <c r="K10" s="149">
        <v>11</v>
      </c>
      <c r="L10" s="149">
        <v>12</v>
      </c>
      <c r="M10" s="149">
        <v>13</v>
      </c>
      <c r="N10" s="149">
        <v>14</v>
      </c>
      <c r="O10" s="149">
        <v>15</v>
      </c>
      <c r="P10" s="149">
        <v>16</v>
      </c>
      <c r="Q10" s="149">
        <v>17</v>
      </c>
      <c r="R10" s="149">
        <v>18</v>
      </c>
      <c r="S10" s="149">
        <v>19</v>
      </c>
      <c r="T10" s="150">
        <v>20</v>
      </c>
      <c r="U10" s="150">
        <v>21</v>
      </c>
      <c r="V10" s="149">
        <v>22</v>
      </c>
      <c r="W10" s="149">
        <v>23</v>
      </c>
      <c r="X10" s="151">
        <v>24</v>
      </c>
    </row>
    <row r="11" spans="1:28" x14ac:dyDescent="0.25">
      <c r="A11" s="209" t="s">
        <v>23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1"/>
    </row>
    <row r="12" spans="1:28" s="64" customFormat="1" ht="97.5" customHeight="1" x14ac:dyDescent="0.25">
      <c r="A12" s="63" t="s">
        <v>39</v>
      </c>
      <c r="B12" s="74" t="s">
        <v>224</v>
      </c>
      <c r="C12" s="39" t="s">
        <v>292</v>
      </c>
      <c r="D12" s="10" t="s">
        <v>293</v>
      </c>
      <c r="E12" s="10" t="s">
        <v>294</v>
      </c>
      <c r="F12" s="39" t="s">
        <v>295</v>
      </c>
      <c r="G12" s="39" t="s">
        <v>228</v>
      </c>
      <c r="H12" s="47">
        <v>1</v>
      </c>
      <c r="I12" s="74">
        <v>750000000</v>
      </c>
      <c r="J12" s="39" t="s">
        <v>229</v>
      </c>
      <c r="K12" s="39" t="s">
        <v>296</v>
      </c>
      <c r="L12" s="39" t="s">
        <v>229</v>
      </c>
      <c r="M12" s="48" t="s">
        <v>297</v>
      </c>
      <c r="N12" s="39" t="s">
        <v>298</v>
      </c>
      <c r="O12" s="49" t="s">
        <v>299</v>
      </c>
      <c r="P12" s="50">
        <v>796</v>
      </c>
      <c r="Q12" s="50" t="s">
        <v>300</v>
      </c>
      <c r="R12" s="39">
        <v>1</v>
      </c>
      <c r="S12" s="51">
        <v>4502400</v>
      </c>
      <c r="T12" s="51">
        <v>4502400</v>
      </c>
      <c r="U12" s="51">
        <v>4502400</v>
      </c>
      <c r="V12" s="5"/>
      <c r="W12" s="5">
        <v>2015</v>
      </c>
      <c r="X12" s="5"/>
    </row>
    <row r="13" spans="1:28" s="162" customFormat="1" ht="199.5" customHeight="1" x14ac:dyDescent="0.25">
      <c r="A13" s="63" t="s">
        <v>40</v>
      </c>
      <c r="B13" s="13" t="s">
        <v>224</v>
      </c>
      <c r="C13" s="13" t="s">
        <v>301</v>
      </c>
      <c r="D13" s="13" t="s">
        <v>302</v>
      </c>
      <c r="E13" s="13" t="s">
        <v>303</v>
      </c>
      <c r="F13" s="13" t="s">
        <v>304</v>
      </c>
      <c r="G13" s="13" t="s">
        <v>228</v>
      </c>
      <c r="H13" s="19">
        <v>0.68500000000000005</v>
      </c>
      <c r="I13" s="13">
        <v>750000000</v>
      </c>
      <c r="J13" s="13" t="s">
        <v>280</v>
      </c>
      <c r="K13" s="20" t="s">
        <v>305</v>
      </c>
      <c r="L13" s="13" t="s">
        <v>280</v>
      </c>
      <c r="M13" s="13" t="s">
        <v>297</v>
      </c>
      <c r="N13" s="13" t="s">
        <v>306</v>
      </c>
      <c r="O13" s="13" t="s">
        <v>307</v>
      </c>
      <c r="P13" s="13">
        <v>796</v>
      </c>
      <c r="Q13" s="13" t="s">
        <v>308</v>
      </c>
      <c r="R13" s="13">
        <v>20</v>
      </c>
      <c r="S13" s="13">
        <v>19000</v>
      </c>
      <c r="T13" s="21">
        <v>380000</v>
      </c>
      <c r="U13" s="21">
        <f t="shared" ref="U13:U19" si="0">T13*1.12</f>
        <v>425600.00000000006</v>
      </c>
      <c r="V13" s="13" t="s">
        <v>309</v>
      </c>
      <c r="W13" s="13" t="s">
        <v>310</v>
      </c>
      <c r="X13" s="22"/>
    </row>
    <row r="14" spans="1:28" s="162" customFormat="1" ht="196.5" customHeight="1" x14ac:dyDescent="0.25">
      <c r="A14" s="63" t="s">
        <v>41</v>
      </c>
      <c r="B14" s="13" t="s">
        <v>224</v>
      </c>
      <c r="C14" s="13" t="s">
        <v>311</v>
      </c>
      <c r="D14" s="13" t="s">
        <v>312</v>
      </c>
      <c r="E14" s="13" t="s">
        <v>313</v>
      </c>
      <c r="F14" s="13" t="s">
        <v>314</v>
      </c>
      <c r="G14" s="13" t="s">
        <v>264</v>
      </c>
      <c r="H14" s="19">
        <v>0.68500000000000005</v>
      </c>
      <c r="I14" s="13">
        <v>750000000</v>
      </c>
      <c r="J14" s="13" t="s">
        <v>280</v>
      </c>
      <c r="K14" s="20" t="s">
        <v>305</v>
      </c>
      <c r="L14" s="13" t="s">
        <v>315</v>
      </c>
      <c r="M14" s="13" t="s">
        <v>297</v>
      </c>
      <c r="N14" s="13" t="s">
        <v>306</v>
      </c>
      <c r="O14" s="13" t="s">
        <v>307</v>
      </c>
      <c r="P14" s="13">
        <v>796</v>
      </c>
      <c r="Q14" s="13" t="s">
        <v>308</v>
      </c>
      <c r="R14" s="23">
        <v>80</v>
      </c>
      <c r="S14" s="177">
        <v>38600</v>
      </c>
      <c r="T14" s="177">
        <v>3088000</v>
      </c>
      <c r="U14" s="21">
        <f t="shared" si="0"/>
        <v>3458560.0000000005</v>
      </c>
      <c r="V14" s="13" t="s">
        <v>309</v>
      </c>
      <c r="W14" s="13" t="s">
        <v>310</v>
      </c>
      <c r="X14" s="22"/>
    </row>
    <row r="15" spans="1:28" s="162" customFormat="1" ht="201" customHeight="1" x14ac:dyDescent="0.25">
      <c r="A15" s="63" t="s">
        <v>42</v>
      </c>
      <c r="B15" s="13" t="s">
        <v>224</v>
      </c>
      <c r="C15" s="13" t="s">
        <v>311</v>
      </c>
      <c r="D15" s="13" t="s">
        <v>312</v>
      </c>
      <c r="E15" s="13" t="s">
        <v>313</v>
      </c>
      <c r="F15" s="13" t="s">
        <v>316</v>
      </c>
      <c r="G15" s="13" t="s">
        <v>264</v>
      </c>
      <c r="H15" s="19">
        <v>0.68500000000000005</v>
      </c>
      <c r="I15" s="13">
        <v>750000000</v>
      </c>
      <c r="J15" s="13" t="s">
        <v>280</v>
      </c>
      <c r="K15" s="20" t="s">
        <v>305</v>
      </c>
      <c r="L15" s="13" t="s">
        <v>315</v>
      </c>
      <c r="M15" s="13" t="s">
        <v>297</v>
      </c>
      <c r="N15" s="13" t="s">
        <v>306</v>
      </c>
      <c r="O15" s="13" t="s">
        <v>307</v>
      </c>
      <c r="P15" s="13">
        <v>796</v>
      </c>
      <c r="Q15" s="13" t="s">
        <v>308</v>
      </c>
      <c r="R15" s="23">
        <v>20</v>
      </c>
      <c r="S15" s="177">
        <v>42400</v>
      </c>
      <c r="T15" s="177">
        <v>848000</v>
      </c>
      <c r="U15" s="21">
        <f t="shared" si="0"/>
        <v>949760.00000000012</v>
      </c>
      <c r="V15" s="13" t="s">
        <v>309</v>
      </c>
      <c r="W15" s="13" t="s">
        <v>310</v>
      </c>
      <c r="X15" s="22"/>
    </row>
    <row r="16" spans="1:28" s="162" customFormat="1" ht="204.75" customHeight="1" x14ac:dyDescent="0.25">
      <c r="A16" s="63" t="s">
        <v>43</v>
      </c>
      <c r="B16" s="13" t="s">
        <v>224</v>
      </c>
      <c r="C16" s="13" t="s">
        <v>311</v>
      </c>
      <c r="D16" s="13" t="s">
        <v>312</v>
      </c>
      <c r="E16" s="13" t="s">
        <v>313</v>
      </c>
      <c r="F16" s="13" t="s">
        <v>317</v>
      </c>
      <c r="G16" s="13" t="s">
        <v>264</v>
      </c>
      <c r="H16" s="19">
        <v>0.68500000000000005</v>
      </c>
      <c r="I16" s="13">
        <v>750000000</v>
      </c>
      <c r="J16" s="13" t="s">
        <v>280</v>
      </c>
      <c r="K16" s="20" t="s">
        <v>305</v>
      </c>
      <c r="L16" s="13" t="s">
        <v>315</v>
      </c>
      <c r="M16" s="13" t="s">
        <v>297</v>
      </c>
      <c r="N16" s="13" t="s">
        <v>306</v>
      </c>
      <c r="O16" s="13" t="s">
        <v>307</v>
      </c>
      <c r="P16" s="13">
        <v>796</v>
      </c>
      <c r="Q16" s="13" t="s">
        <v>308</v>
      </c>
      <c r="R16" s="23">
        <v>20</v>
      </c>
      <c r="S16" s="177">
        <v>22000</v>
      </c>
      <c r="T16" s="177">
        <v>440000</v>
      </c>
      <c r="U16" s="21">
        <f t="shared" si="0"/>
        <v>492800.00000000006</v>
      </c>
      <c r="V16" s="13" t="s">
        <v>309</v>
      </c>
      <c r="W16" s="13" t="s">
        <v>310</v>
      </c>
      <c r="X16" s="22"/>
    </row>
    <row r="17" spans="1:24" s="162" customFormat="1" ht="229.5" customHeight="1" x14ac:dyDescent="0.25">
      <c r="A17" s="63" t="s">
        <v>44</v>
      </c>
      <c r="B17" s="13" t="s">
        <v>224</v>
      </c>
      <c r="C17" s="24" t="s">
        <v>318</v>
      </c>
      <c r="D17" s="178" t="s">
        <v>319</v>
      </c>
      <c r="E17" s="13" t="s">
        <v>320</v>
      </c>
      <c r="F17" s="13" t="s">
        <v>321</v>
      </c>
      <c r="G17" s="13" t="s">
        <v>264</v>
      </c>
      <c r="H17" s="25">
        <v>0</v>
      </c>
      <c r="I17" s="13">
        <v>750000000</v>
      </c>
      <c r="J17" s="13" t="s">
        <v>280</v>
      </c>
      <c r="K17" s="20" t="s">
        <v>296</v>
      </c>
      <c r="L17" s="13" t="s">
        <v>322</v>
      </c>
      <c r="M17" s="13" t="s">
        <v>297</v>
      </c>
      <c r="N17" s="13" t="s">
        <v>323</v>
      </c>
      <c r="O17" s="13" t="s">
        <v>324</v>
      </c>
      <c r="P17" s="13">
        <v>796</v>
      </c>
      <c r="Q17" s="13" t="s">
        <v>308</v>
      </c>
      <c r="R17" s="23">
        <v>4</v>
      </c>
      <c r="S17" s="179">
        <v>754763</v>
      </c>
      <c r="T17" s="177">
        <f>S17*R17</f>
        <v>3019052</v>
      </c>
      <c r="U17" s="21">
        <f t="shared" si="0"/>
        <v>3381338.24</v>
      </c>
      <c r="V17" s="13"/>
      <c r="W17" s="13">
        <v>2015</v>
      </c>
      <c r="X17" s="22"/>
    </row>
    <row r="18" spans="1:24" s="162" customFormat="1" ht="409.6" customHeight="1" x14ac:dyDescent="0.25">
      <c r="A18" s="63" t="s">
        <v>45</v>
      </c>
      <c r="B18" s="13" t="s">
        <v>224</v>
      </c>
      <c r="C18" s="13" t="s">
        <v>325</v>
      </c>
      <c r="D18" s="178" t="s">
        <v>326</v>
      </c>
      <c r="E18" s="13" t="s">
        <v>327</v>
      </c>
      <c r="F18" s="13" t="s">
        <v>321</v>
      </c>
      <c r="G18" s="13" t="s">
        <v>264</v>
      </c>
      <c r="H18" s="25">
        <v>0</v>
      </c>
      <c r="I18" s="13">
        <v>750000000</v>
      </c>
      <c r="J18" s="13" t="s">
        <v>280</v>
      </c>
      <c r="K18" s="20" t="s">
        <v>296</v>
      </c>
      <c r="L18" s="13" t="s">
        <v>328</v>
      </c>
      <c r="M18" s="13" t="s">
        <v>297</v>
      </c>
      <c r="N18" s="13" t="s">
        <v>323</v>
      </c>
      <c r="O18" s="13" t="s">
        <v>324</v>
      </c>
      <c r="P18" s="13">
        <v>796</v>
      </c>
      <c r="Q18" s="13" t="s">
        <v>308</v>
      </c>
      <c r="R18" s="23">
        <v>1</v>
      </c>
      <c r="S18" s="177">
        <v>1080000</v>
      </c>
      <c r="T18" s="177">
        <f>S18*R18</f>
        <v>1080000</v>
      </c>
      <c r="U18" s="21">
        <f t="shared" si="0"/>
        <v>1209600</v>
      </c>
      <c r="V18" s="13"/>
      <c r="W18" s="13">
        <v>2015</v>
      </c>
      <c r="X18" s="22"/>
    </row>
    <row r="19" spans="1:24" s="162" customFormat="1" ht="409.6" customHeight="1" x14ac:dyDescent="0.25">
      <c r="A19" s="63" t="s">
        <v>46</v>
      </c>
      <c r="B19" s="13" t="s">
        <v>224</v>
      </c>
      <c r="C19" s="13" t="s">
        <v>325</v>
      </c>
      <c r="D19" s="178" t="s">
        <v>326</v>
      </c>
      <c r="E19" s="178" t="s">
        <v>327</v>
      </c>
      <c r="F19" s="13" t="s">
        <v>321</v>
      </c>
      <c r="G19" s="13" t="s">
        <v>264</v>
      </c>
      <c r="H19" s="25">
        <v>0</v>
      </c>
      <c r="I19" s="13">
        <v>750000000</v>
      </c>
      <c r="J19" s="13" t="s">
        <v>280</v>
      </c>
      <c r="K19" s="20" t="s">
        <v>296</v>
      </c>
      <c r="L19" s="13" t="s">
        <v>329</v>
      </c>
      <c r="M19" s="13" t="s">
        <v>297</v>
      </c>
      <c r="N19" s="13" t="s">
        <v>323</v>
      </c>
      <c r="O19" s="13" t="s">
        <v>324</v>
      </c>
      <c r="P19" s="13">
        <v>796</v>
      </c>
      <c r="Q19" s="13" t="s">
        <v>308</v>
      </c>
      <c r="R19" s="23">
        <v>2</v>
      </c>
      <c r="S19" s="177">
        <v>1080000</v>
      </c>
      <c r="T19" s="177">
        <f>R19*S19</f>
        <v>2160000</v>
      </c>
      <c r="U19" s="21">
        <f t="shared" si="0"/>
        <v>2419200</v>
      </c>
      <c r="V19" s="13"/>
      <c r="W19" s="13">
        <v>2015</v>
      </c>
      <c r="X19" s="22"/>
    </row>
    <row r="20" spans="1:24" s="64" customFormat="1" ht="205.5" customHeight="1" x14ac:dyDescent="0.25">
      <c r="A20" s="63" t="s">
        <v>47</v>
      </c>
      <c r="B20" s="1" t="s">
        <v>224</v>
      </c>
      <c r="C20" s="101" t="s">
        <v>454</v>
      </c>
      <c r="D20" s="102" t="s">
        <v>455</v>
      </c>
      <c r="E20" s="103" t="s">
        <v>456</v>
      </c>
      <c r="F20" s="102" t="s">
        <v>457</v>
      </c>
      <c r="G20" s="30" t="s">
        <v>264</v>
      </c>
      <c r="H20" s="58">
        <v>0</v>
      </c>
      <c r="I20" s="1">
        <v>750000000</v>
      </c>
      <c r="J20" s="2" t="s">
        <v>458</v>
      </c>
      <c r="K20" s="30" t="s">
        <v>459</v>
      </c>
      <c r="L20" s="1" t="s">
        <v>460</v>
      </c>
      <c r="M20" s="1" t="s">
        <v>297</v>
      </c>
      <c r="N20" s="30" t="s">
        <v>461</v>
      </c>
      <c r="O20" s="1" t="s">
        <v>462</v>
      </c>
      <c r="P20" s="1">
        <v>796</v>
      </c>
      <c r="Q20" s="104" t="s">
        <v>308</v>
      </c>
      <c r="R20" s="104">
        <v>2</v>
      </c>
      <c r="S20" s="105">
        <v>43000</v>
      </c>
      <c r="T20" s="105">
        <f t="shared" ref="T20:T52" si="1">R20*S20</f>
        <v>86000</v>
      </c>
      <c r="U20" s="105">
        <f t="shared" ref="U20:U76" si="2">T20*1.12</f>
        <v>96320.000000000015</v>
      </c>
      <c r="V20" s="104"/>
      <c r="W20" s="101">
        <v>2015</v>
      </c>
      <c r="X20" s="106"/>
    </row>
    <row r="21" spans="1:24" s="64" customFormat="1" ht="261.75" customHeight="1" x14ac:dyDescent="0.25">
      <c r="A21" s="63" t="s">
        <v>64</v>
      </c>
      <c r="B21" s="1" t="s">
        <v>224</v>
      </c>
      <c r="C21" s="101" t="s">
        <v>463</v>
      </c>
      <c r="D21" s="101" t="s">
        <v>464</v>
      </c>
      <c r="E21" s="103" t="s">
        <v>464</v>
      </c>
      <c r="F21" s="101" t="s">
        <v>465</v>
      </c>
      <c r="G21" s="30" t="s">
        <v>264</v>
      </c>
      <c r="H21" s="58">
        <v>0</v>
      </c>
      <c r="I21" s="1">
        <v>750000000</v>
      </c>
      <c r="J21" s="2" t="s">
        <v>458</v>
      </c>
      <c r="K21" s="30" t="s">
        <v>459</v>
      </c>
      <c r="L21" s="1" t="s">
        <v>460</v>
      </c>
      <c r="M21" s="1" t="s">
        <v>297</v>
      </c>
      <c r="N21" s="30" t="s">
        <v>461</v>
      </c>
      <c r="O21" s="1" t="s">
        <v>462</v>
      </c>
      <c r="P21" s="1">
        <v>796</v>
      </c>
      <c r="Q21" s="104" t="s">
        <v>308</v>
      </c>
      <c r="R21" s="104">
        <v>1</v>
      </c>
      <c r="S21" s="105">
        <v>340000</v>
      </c>
      <c r="T21" s="105">
        <f t="shared" si="1"/>
        <v>340000</v>
      </c>
      <c r="U21" s="105">
        <f t="shared" si="2"/>
        <v>380800.00000000006</v>
      </c>
      <c r="V21" s="104"/>
      <c r="W21" s="101">
        <v>2015</v>
      </c>
      <c r="X21" s="106"/>
    </row>
    <row r="22" spans="1:24" s="64" customFormat="1" ht="145.5" customHeight="1" x14ac:dyDescent="0.25">
      <c r="A22" s="63" t="s">
        <v>32</v>
      </c>
      <c r="B22" s="1" t="s">
        <v>224</v>
      </c>
      <c r="C22" s="101" t="s">
        <v>466</v>
      </c>
      <c r="D22" s="102" t="s">
        <v>467</v>
      </c>
      <c r="E22" s="107" t="s">
        <v>468</v>
      </c>
      <c r="F22" s="102" t="s">
        <v>469</v>
      </c>
      <c r="G22" s="30" t="s">
        <v>242</v>
      </c>
      <c r="H22" s="58">
        <v>0</v>
      </c>
      <c r="I22" s="1">
        <v>750000000</v>
      </c>
      <c r="J22" s="2" t="s">
        <v>458</v>
      </c>
      <c r="K22" s="30" t="s">
        <v>459</v>
      </c>
      <c r="L22" s="1" t="s">
        <v>460</v>
      </c>
      <c r="M22" s="1" t="s">
        <v>297</v>
      </c>
      <c r="N22" s="30" t="s">
        <v>461</v>
      </c>
      <c r="O22" s="1" t="s">
        <v>462</v>
      </c>
      <c r="P22" s="1">
        <v>796</v>
      </c>
      <c r="Q22" s="104" t="s">
        <v>308</v>
      </c>
      <c r="R22" s="101">
        <v>1</v>
      </c>
      <c r="S22" s="105">
        <v>305000</v>
      </c>
      <c r="T22" s="105">
        <f t="shared" si="1"/>
        <v>305000</v>
      </c>
      <c r="U22" s="105">
        <f t="shared" si="2"/>
        <v>341600.00000000006</v>
      </c>
      <c r="V22" s="104"/>
      <c r="W22" s="101">
        <v>2015</v>
      </c>
      <c r="X22" s="106"/>
    </row>
    <row r="23" spans="1:24" s="64" customFormat="1" ht="162.75" customHeight="1" x14ac:dyDescent="0.25">
      <c r="A23" s="63" t="s">
        <v>65</v>
      </c>
      <c r="B23" s="1" t="s">
        <v>224</v>
      </c>
      <c r="C23" s="101" t="s">
        <v>466</v>
      </c>
      <c r="D23" s="102" t="s">
        <v>467</v>
      </c>
      <c r="E23" s="107" t="s">
        <v>468</v>
      </c>
      <c r="F23" s="102" t="s">
        <v>470</v>
      </c>
      <c r="G23" s="30" t="s">
        <v>242</v>
      </c>
      <c r="H23" s="58">
        <v>0</v>
      </c>
      <c r="I23" s="1">
        <v>750000000</v>
      </c>
      <c r="J23" s="2" t="s">
        <v>458</v>
      </c>
      <c r="K23" s="30" t="s">
        <v>471</v>
      </c>
      <c r="L23" s="1" t="s">
        <v>460</v>
      </c>
      <c r="M23" s="1" t="s">
        <v>297</v>
      </c>
      <c r="N23" s="30" t="s">
        <v>461</v>
      </c>
      <c r="O23" s="1" t="s">
        <v>462</v>
      </c>
      <c r="P23" s="1">
        <v>796</v>
      </c>
      <c r="Q23" s="104" t="s">
        <v>308</v>
      </c>
      <c r="R23" s="101">
        <v>1</v>
      </c>
      <c r="S23" s="105">
        <v>301000</v>
      </c>
      <c r="T23" s="105">
        <f t="shared" si="1"/>
        <v>301000</v>
      </c>
      <c r="U23" s="105">
        <f t="shared" si="2"/>
        <v>337120.00000000006</v>
      </c>
      <c r="V23" s="104"/>
      <c r="W23" s="101">
        <v>2015</v>
      </c>
      <c r="X23" s="106"/>
    </row>
    <row r="24" spans="1:24" s="64" customFormat="1" ht="138" customHeight="1" x14ac:dyDescent="0.25">
      <c r="A24" s="63" t="s">
        <v>66</v>
      </c>
      <c r="B24" s="1" t="s">
        <v>224</v>
      </c>
      <c r="C24" s="101" t="s">
        <v>466</v>
      </c>
      <c r="D24" s="102" t="s">
        <v>467</v>
      </c>
      <c r="E24" s="107" t="s">
        <v>468</v>
      </c>
      <c r="F24" s="102" t="s">
        <v>472</v>
      </c>
      <c r="G24" s="30" t="s">
        <v>242</v>
      </c>
      <c r="H24" s="58">
        <v>0</v>
      </c>
      <c r="I24" s="1">
        <v>750000000</v>
      </c>
      <c r="J24" s="2" t="s">
        <v>458</v>
      </c>
      <c r="K24" s="30" t="s">
        <v>459</v>
      </c>
      <c r="L24" s="1" t="s">
        <v>460</v>
      </c>
      <c r="M24" s="1" t="s">
        <v>297</v>
      </c>
      <c r="N24" s="30" t="s">
        <v>461</v>
      </c>
      <c r="O24" s="1" t="s">
        <v>462</v>
      </c>
      <c r="P24" s="1">
        <v>796</v>
      </c>
      <c r="Q24" s="104" t="s">
        <v>308</v>
      </c>
      <c r="R24" s="101">
        <v>1</v>
      </c>
      <c r="S24" s="105">
        <v>312000</v>
      </c>
      <c r="T24" s="105">
        <f t="shared" si="1"/>
        <v>312000</v>
      </c>
      <c r="U24" s="105">
        <f t="shared" si="2"/>
        <v>349440.00000000006</v>
      </c>
      <c r="V24" s="104"/>
      <c r="W24" s="101">
        <v>2015</v>
      </c>
      <c r="X24" s="106"/>
    </row>
    <row r="25" spans="1:24" s="64" customFormat="1" ht="282" customHeight="1" x14ac:dyDescent="0.25">
      <c r="A25" s="63" t="s">
        <v>67</v>
      </c>
      <c r="B25" s="1" t="s">
        <v>224</v>
      </c>
      <c r="C25" s="101" t="s">
        <v>466</v>
      </c>
      <c r="D25" s="102" t="s">
        <v>467</v>
      </c>
      <c r="E25" s="107" t="s">
        <v>468</v>
      </c>
      <c r="F25" s="102" t="s">
        <v>473</v>
      </c>
      <c r="G25" s="30" t="s">
        <v>242</v>
      </c>
      <c r="H25" s="58">
        <v>0</v>
      </c>
      <c r="I25" s="1">
        <v>750000000</v>
      </c>
      <c r="J25" s="2" t="s">
        <v>458</v>
      </c>
      <c r="K25" s="30" t="s">
        <v>459</v>
      </c>
      <c r="L25" s="1" t="s">
        <v>460</v>
      </c>
      <c r="M25" s="1" t="s">
        <v>297</v>
      </c>
      <c r="N25" s="30" t="s">
        <v>461</v>
      </c>
      <c r="O25" s="1" t="s">
        <v>462</v>
      </c>
      <c r="P25" s="1">
        <v>796</v>
      </c>
      <c r="Q25" s="104" t="s">
        <v>308</v>
      </c>
      <c r="R25" s="101">
        <v>1</v>
      </c>
      <c r="S25" s="105">
        <v>500000</v>
      </c>
      <c r="T25" s="105">
        <f t="shared" si="1"/>
        <v>500000</v>
      </c>
      <c r="U25" s="105">
        <f t="shared" si="2"/>
        <v>560000</v>
      </c>
      <c r="V25" s="104"/>
      <c r="W25" s="101">
        <v>2015</v>
      </c>
      <c r="X25" s="106"/>
    </row>
    <row r="26" spans="1:24" s="64" customFormat="1" ht="214.5" customHeight="1" x14ac:dyDescent="0.25">
      <c r="A26" s="63" t="s">
        <v>68</v>
      </c>
      <c r="B26" s="1" t="s">
        <v>224</v>
      </c>
      <c r="C26" s="101" t="s">
        <v>466</v>
      </c>
      <c r="D26" s="102" t="s">
        <v>467</v>
      </c>
      <c r="E26" s="107" t="s">
        <v>468</v>
      </c>
      <c r="F26" s="102" t="s">
        <v>474</v>
      </c>
      <c r="G26" s="30" t="s">
        <v>242</v>
      </c>
      <c r="H26" s="58">
        <v>0</v>
      </c>
      <c r="I26" s="1">
        <v>750000000</v>
      </c>
      <c r="J26" s="2" t="s">
        <v>458</v>
      </c>
      <c r="K26" s="30" t="s">
        <v>459</v>
      </c>
      <c r="L26" s="1" t="s">
        <v>460</v>
      </c>
      <c r="M26" s="1" t="s">
        <v>297</v>
      </c>
      <c r="N26" s="30" t="s">
        <v>461</v>
      </c>
      <c r="O26" s="1" t="s">
        <v>462</v>
      </c>
      <c r="P26" s="1">
        <v>796</v>
      </c>
      <c r="Q26" s="104" t="s">
        <v>308</v>
      </c>
      <c r="R26" s="101">
        <v>7</v>
      </c>
      <c r="S26" s="105">
        <v>422000</v>
      </c>
      <c r="T26" s="105">
        <f t="shared" si="1"/>
        <v>2954000</v>
      </c>
      <c r="U26" s="105">
        <f t="shared" si="2"/>
        <v>3308480.0000000005</v>
      </c>
      <c r="V26" s="104"/>
      <c r="W26" s="101">
        <v>2015</v>
      </c>
      <c r="X26" s="106"/>
    </row>
    <row r="27" spans="1:24" s="64" customFormat="1" ht="234.75" customHeight="1" x14ac:dyDescent="0.25">
      <c r="A27" s="63" t="s">
        <v>69</v>
      </c>
      <c r="B27" s="1" t="s">
        <v>224</v>
      </c>
      <c r="C27" s="101" t="s">
        <v>466</v>
      </c>
      <c r="D27" s="102" t="s">
        <v>467</v>
      </c>
      <c r="E27" s="107" t="s">
        <v>468</v>
      </c>
      <c r="F27" s="102" t="s">
        <v>475</v>
      </c>
      <c r="G27" s="30" t="s">
        <v>242</v>
      </c>
      <c r="H27" s="58">
        <v>0</v>
      </c>
      <c r="I27" s="1">
        <v>750000000</v>
      </c>
      <c r="J27" s="2" t="s">
        <v>458</v>
      </c>
      <c r="K27" s="30" t="s">
        <v>459</v>
      </c>
      <c r="L27" s="1" t="s">
        <v>460</v>
      </c>
      <c r="M27" s="1" t="s">
        <v>297</v>
      </c>
      <c r="N27" s="30" t="s">
        <v>461</v>
      </c>
      <c r="O27" s="1" t="s">
        <v>462</v>
      </c>
      <c r="P27" s="1">
        <v>796</v>
      </c>
      <c r="Q27" s="104" t="s">
        <v>308</v>
      </c>
      <c r="R27" s="101">
        <v>1</v>
      </c>
      <c r="S27" s="105">
        <v>2100000</v>
      </c>
      <c r="T27" s="105">
        <f t="shared" si="1"/>
        <v>2100000</v>
      </c>
      <c r="U27" s="105">
        <f t="shared" si="2"/>
        <v>2352000</v>
      </c>
      <c r="V27" s="104"/>
      <c r="W27" s="101">
        <v>2015</v>
      </c>
      <c r="X27" s="106"/>
    </row>
    <row r="28" spans="1:24" s="64" customFormat="1" ht="281.25" customHeight="1" x14ac:dyDescent="0.25">
      <c r="A28" s="63" t="s">
        <v>70</v>
      </c>
      <c r="B28" s="1" t="s">
        <v>224</v>
      </c>
      <c r="C28" s="101" t="s">
        <v>466</v>
      </c>
      <c r="D28" s="102" t="s">
        <v>467</v>
      </c>
      <c r="E28" s="107" t="s">
        <v>468</v>
      </c>
      <c r="F28" s="102" t="s">
        <v>476</v>
      </c>
      <c r="G28" s="30" t="s">
        <v>242</v>
      </c>
      <c r="H28" s="58">
        <v>0</v>
      </c>
      <c r="I28" s="1">
        <v>750000000</v>
      </c>
      <c r="J28" s="2" t="s">
        <v>458</v>
      </c>
      <c r="K28" s="30" t="s">
        <v>459</v>
      </c>
      <c r="L28" s="1" t="s">
        <v>460</v>
      </c>
      <c r="M28" s="1" t="s">
        <v>297</v>
      </c>
      <c r="N28" s="30" t="s">
        <v>461</v>
      </c>
      <c r="O28" s="1" t="s">
        <v>462</v>
      </c>
      <c r="P28" s="1">
        <v>796</v>
      </c>
      <c r="Q28" s="104" t="s">
        <v>308</v>
      </c>
      <c r="R28" s="101">
        <v>1</v>
      </c>
      <c r="S28" s="105">
        <v>815000</v>
      </c>
      <c r="T28" s="105">
        <f t="shared" si="1"/>
        <v>815000</v>
      </c>
      <c r="U28" s="105">
        <f t="shared" si="2"/>
        <v>912800.00000000012</v>
      </c>
      <c r="V28" s="104"/>
      <c r="W28" s="101">
        <v>2015</v>
      </c>
      <c r="X28" s="106"/>
    </row>
    <row r="29" spans="1:24" s="64" customFormat="1" ht="209.25" customHeight="1" x14ac:dyDescent="0.25">
      <c r="A29" s="63" t="s">
        <v>71</v>
      </c>
      <c r="B29" s="1" t="s">
        <v>224</v>
      </c>
      <c r="C29" s="101" t="s">
        <v>466</v>
      </c>
      <c r="D29" s="102" t="s">
        <v>467</v>
      </c>
      <c r="E29" s="107" t="s">
        <v>468</v>
      </c>
      <c r="F29" s="102" t="s">
        <v>477</v>
      </c>
      <c r="G29" s="30" t="s">
        <v>242</v>
      </c>
      <c r="H29" s="58">
        <v>0</v>
      </c>
      <c r="I29" s="1">
        <v>750000000</v>
      </c>
      <c r="J29" s="2" t="s">
        <v>458</v>
      </c>
      <c r="K29" s="30" t="s">
        <v>471</v>
      </c>
      <c r="L29" s="1" t="s">
        <v>460</v>
      </c>
      <c r="M29" s="1" t="s">
        <v>297</v>
      </c>
      <c r="N29" s="30" t="s">
        <v>461</v>
      </c>
      <c r="O29" s="1" t="s">
        <v>462</v>
      </c>
      <c r="P29" s="1">
        <v>796</v>
      </c>
      <c r="Q29" s="104" t="s">
        <v>308</v>
      </c>
      <c r="R29" s="101">
        <v>2</v>
      </c>
      <c r="S29" s="105">
        <v>620000</v>
      </c>
      <c r="T29" s="105">
        <f t="shared" si="1"/>
        <v>1240000</v>
      </c>
      <c r="U29" s="105">
        <f t="shared" si="2"/>
        <v>1388800.0000000002</v>
      </c>
      <c r="V29" s="104"/>
      <c r="W29" s="101">
        <v>2015</v>
      </c>
      <c r="X29" s="106"/>
    </row>
    <row r="30" spans="1:24" s="64" customFormat="1" ht="155.25" customHeight="1" x14ac:dyDescent="0.25">
      <c r="A30" s="63" t="s">
        <v>72</v>
      </c>
      <c r="B30" s="1" t="s">
        <v>224</v>
      </c>
      <c r="C30" s="101" t="s">
        <v>466</v>
      </c>
      <c r="D30" s="102" t="s">
        <v>467</v>
      </c>
      <c r="E30" s="107" t="s">
        <v>468</v>
      </c>
      <c r="F30" s="102" t="s">
        <v>478</v>
      </c>
      <c r="G30" s="30" t="s">
        <v>242</v>
      </c>
      <c r="H30" s="58">
        <v>0</v>
      </c>
      <c r="I30" s="1">
        <v>750000000</v>
      </c>
      <c r="J30" s="2" t="s">
        <v>458</v>
      </c>
      <c r="K30" s="30" t="s">
        <v>459</v>
      </c>
      <c r="L30" s="1" t="s">
        <v>460</v>
      </c>
      <c r="M30" s="1" t="s">
        <v>297</v>
      </c>
      <c r="N30" s="30" t="s">
        <v>461</v>
      </c>
      <c r="O30" s="1" t="s">
        <v>462</v>
      </c>
      <c r="P30" s="1">
        <v>796</v>
      </c>
      <c r="Q30" s="104" t="s">
        <v>308</v>
      </c>
      <c r="R30" s="101">
        <v>1</v>
      </c>
      <c r="S30" s="105">
        <v>450000</v>
      </c>
      <c r="T30" s="105">
        <f t="shared" si="1"/>
        <v>450000</v>
      </c>
      <c r="U30" s="105">
        <f t="shared" si="2"/>
        <v>504000.00000000006</v>
      </c>
      <c r="V30" s="104"/>
      <c r="W30" s="101">
        <v>2015</v>
      </c>
      <c r="X30" s="106"/>
    </row>
    <row r="31" spans="1:24" s="64" customFormat="1" ht="164.25" customHeight="1" x14ac:dyDescent="0.25">
      <c r="A31" s="63" t="s">
        <v>73</v>
      </c>
      <c r="B31" s="1" t="s">
        <v>224</v>
      </c>
      <c r="C31" s="101" t="s">
        <v>466</v>
      </c>
      <c r="D31" s="102" t="s">
        <v>467</v>
      </c>
      <c r="E31" s="107" t="s">
        <v>468</v>
      </c>
      <c r="F31" s="102" t="s">
        <v>479</v>
      </c>
      <c r="G31" s="30" t="s">
        <v>242</v>
      </c>
      <c r="H31" s="58">
        <v>0</v>
      </c>
      <c r="I31" s="1">
        <v>750000000</v>
      </c>
      <c r="J31" s="2" t="s">
        <v>458</v>
      </c>
      <c r="K31" s="30" t="s">
        <v>459</v>
      </c>
      <c r="L31" s="1" t="s">
        <v>460</v>
      </c>
      <c r="M31" s="1" t="s">
        <v>297</v>
      </c>
      <c r="N31" s="30" t="s">
        <v>461</v>
      </c>
      <c r="O31" s="1" t="s">
        <v>462</v>
      </c>
      <c r="P31" s="1">
        <v>796</v>
      </c>
      <c r="Q31" s="104" t="s">
        <v>308</v>
      </c>
      <c r="R31" s="101">
        <v>1</v>
      </c>
      <c r="S31" s="105">
        <v>460000</v>
      </c>
      <c r="T31" s="105">
        <f t="shared" si="1"/>
        <v>460000</v>
      </c>
      <c r="U31" s="105">
        <f t="shared" si="2"/>
        <v>515200.00000000006</v>
      </c>
      <c r="V31" s="104"/>
      <c r="W31" s="101">
        <v>2015</v>
      </c>
      <c r="X31" s="106"/>
    </row>
    <row r="32" spans="1:24" s="64" customFormat="1" ht="164.25" customHeight="1" x14ac:dyDescent="0.25">
      <c r="A32" s="63" t="s">
        <v>74</v>
      </c>
      <c r="B32" s="1" t="s">
        <v>224</v>
      </c>
      <c r="C32" s="101" t="s">
        <v>466</v>
      </c>
      <c r="D32" s="102" t="s">
        <v>467</v>
      </c>
      <c r="E32" s="107" t="s">
        <v>468</v>
      </c>
      <c r="F32" s="102" t="s">
        <v>480</v>
      </c>
      <c r="G32" s="30" t="s">
        <v>242</v>
      </c>
      <c r="H32" s="58">
        <v>0</v>
      </c>
      <c r="I32" s="1">
        <v>750000000</v>
      </c>
      <c r="J32" s="2" t="s">
        <v>458</v>
      </c>
      <c r="K32" s="30" t="s">
        <v>459</v>
      </c>
      <c r="L32" s="1" t="s">
        <v>460</v>
      </c>
      <c r="M32" s="1" t="s">
        <v>297</v>
      </c>
      <c r="N32" s="30" t="s">
        <v>461</v>
      </c>
      <c r="O32" s="1" t="s">
        <v>462</v>
      </c>
      <c r="P32" s="1">
        <v>796</v>
      </c>
      <c r="Q32" s="104" t="s">
        <v>308</v>
      </c>
      <c r="R32" s="101">
        <v>1</v>
      </c>
      <c r="S32" s="105">
        <v>470000</v>
      </c>
      <c r="T32" s="105">
        <f t="shared" si="1"/>
        <v>470000</v>
      </c>
      <c r="U32" s="105">
        <f t="shared" si="2"/>
        <v>526400</v>
      </c>
      <c r="V32" s="104"/>
      <c r="W32" s="101">
        <v>2015</v>
      </c>
      <c r="X32" s="106"/>
    </row>
    <row r="33" spans="1:25" s="64" customFormat="1" ht="149.25" customHeight="1" x14ac:dyDescent="0.25">
      <c r="A33" s="63" t="s">
        <v>75</v>
      </c>
      <c r="B33" s="1" t="s">
        <v>224</v>
      </c>
      <c r="C33" s="101" t="s">
        <v>466</v>
      </c>
      <c r="D33" s="102" t="s">
        <v>467</v>
      </c>
      <c r="E33" s="107" t="s">
        <v>468</v>
      </c>
      <c r="F33" s="102" t="s">
        <v>481</v>
      </c>
      <c r="G33" s="30" t="s">
        <v>242</v>
      </c>
      <c r="H33" s="58">
        <v>0</v>
      </c>
      <c r="I33" s="1">
        <v>750000000</v>
      </c>
      <c r="J33" s="2" t="s">
        <v>458</v>
      </c>
      <c r="K33" s="30" t="s">
        <v>471</v>
      </c>
      <c r="L33" s="1" t="s">
        <v>460</v>
      </c>
      <c r="M33" s="1" t="s">
        <v>297</v>
      </c>
      <c r="N33" s="30" t="s">
        <v>461</v>
      </c>
      <c r="O33" s="1" t="s">
        <v>462</v>
      </c>
      <c r="P33" s="1">
        <v>796</v>
      </c>
      <c r="Q33" s="104" t="s">
        <v>308</v>
      </c>
      <c r="R33" s="101">
        <v>1</v>
      </c>
      <c r="S33" s="105">
        <v>470000</v>
      </c>
      <c r="T33" s="105">
        <f t="shared" si="1"/>
        <v>470000</v>
      </c>
      <c r="U33" s="105">
        <f t="shared" si="2"/>
        <v>526400</v>
      </c>
      <c r="V33" s="104"/>
      <c r="W33" s="101">
        <v>2015</v>
      </c>
      <c r="X33" s="106"/>
    </row>
    <row r="34" spans="1:25" s="64" customFormat="1" ht="172.5" customHeight="1" x14ac:dyDescent="0.25">
      <c r="A34" s="63" t="s">
        <v>76</v>
      </c>
      <c r="B34" s="1" t="s">
        <v>224</v>
      </c>
      <c r="C34" s="101" t="s">
        <v>466</v>
      </c>
      <c r="D34" s="102" t="s">
        <v>467</v>
      </c>
      <c r="E34" s="107" t="s">
        <v>468</v>
      </c>
      <c r="F34" s="102" t="s">
        <v>482</v>
      </c>
      <c r="G34" s="30" t="s">
        <v>242</v>
      </c>
      <c r="H34" s="58">
        <v>0</v>
      </c>
      <c r="I34" s="1">
        <v>750000000</v>
      </c>
      <c r="J34" s="2" t="s">
        <v>458</v>
      </c>
      <c r="K34" s="30" t="s">
        <v>471</v>
      </c>
      <c r="L34" s="1" t="s">
        <v>460</v>
      </c>
      <c r="M34" s="1" t="s">
        <v>297</v>
      </c>
      <c r="N34" s="30" t="s">
        <v>461</v>
      </c>
      <c r="O34" s="1" t="s">
        <v>462</v>
      </c>
      <c r="P34" s="1">
        <v>796</v>
      </c>
      <c r="Q34" s="104" t="s">
        <v>308</v>
      </c>
      <c r="R34" s="101">
        <v>1</v>
      </c>
      <c r="S34" s="105">
        <v>470000</v>
      </c>
      <c r="T34" s="105">
        <f t="shared" si="1"/>
        <v>470000</v>
      </c>
      <c r="U34" s="105">
        <f t="shared" si="2"/>
        <v>526400</v>
      </c>
      <c r="V34" s="104"/>
      <c r="W34" s="101">
        <v>2015</v>
      </c>
      <c r="X34" s="106"/>
    </row>
    <row r="35" spans="1:25" s="64" customFormat="1" ht="165.75" customHeight="1" x14ac:dyDescent="0.25">
      <c r="A35" s="63" t="s">
        <v>77</v>
      </c>
      <c r="B35" s="1" t="s">
        <v>224</v>
      </c>
      <c r="C35" s="101" t="s">
        <v>483</v>
      </c>
      <c r="D35" s="101" t="s">
        <v>484</v>
      </c>
      <c r="E35" s="104" t="s">
        <v>485</v>
      </c>
      <c r="F35" s="108" t="s">
        <v>486</v>
      </c>
      <c r="G35" s="30" t="s">
        <v>264</v>
      </c>
      <c r="H35" s="58">
        <v>0</v>
      </c>
      <c r="I35" s="1">
        <v>750000000</v>
      </c>
      <c r="J35" s="2" t="s">
        <v>458</v>
      </c>
      <c r="K35" s="30" t="s">
        <v>459</v>
      </c>
      <c r="L35" s="1" t="s">
        <v>460</v>
      </c>
      <c r="M35" s="1" t="s">
        <v>297</v>
      </c>
      <c r="N35" s="30" t="s">
        <v>461</v>
      </c>
      <c r="O35" s="1" t="s">
        <v>462</v>
      </c>
      <c r="P35" s="1">
        <v>796</v>
      </c>
      <c r="Q35" s="104" t="s">
        <v>308</v>
      </c>
      <c r="R35" s="101">
        <v>1</v>
      </c>
      <c r="S35" s="105">
        <v>450000</v>
      </c>
      <c r="T35" s="105">
        <f t="shared" si="1"/>
        <v>450000</v>
      </c>
      <c r="U35" s="105">
        <f t="shared" si="2"/>
        <v>504000.00000000006</v>
      </c>
      <c r="V35" s="104"/>
      <c r="W35" s="101">
        <v>2015</v>
      </c>
      <c r="X35" s="109"/>
    </row>
    <row r="36" spans="1:25" s="64" customFormat="1" ht="182.25" customHeight="1" x14ac:dyDescent="0.25">
      <c r="A36" s="63" t="s">
        <v>78</v>
      </c>
      <c r="B36" s="1" t="s">
        <v>224</v>
      </c>
      <c r="C36" s="101" t="s">
        <v>483</v>
      </c>
      <c r="D36" s="101" t="s">
        <v>484</v>
      </c>
      <c r="E36" s="104" t="s">
        <v>485</v>
      </c>
      <c r="F36" s="108" t="s">
        <v>487</v>
      </c>
      <c r="G36" s="30" t="s">
        <v>264</v>
      </c>
      <c r="H36" s="58">
        <v>0</v>
      </c>
      <c r="I36" s="1">
        <v>750000000</v>
      </c>
      <c r="J36" s="2" t="s">
        <v>458</v>
      </c>
      <c r="K36" s="30" t="s">
        <v>459</v>
      </c>
      <c r="L36" s="1" t="s">
        <v>460</v>
      </c>
      <c r="M36" s="1" t="s">
        <v>297</v>
      </c>
      <c r="N36" s="30" t="s">
        <v>461</v>
      </c>
      <c r="O36" s="1" t="s">
        <v>462</v>
      </c>
      <c r="P36" s="1">
        <v>796</v>
      </c>
      <c r="Q36" s="104" t="s">
        <v>308</v>
      </c>
      <c r="R36" s="101">
        <v>1</v>
      </c>
      <c r="S36" s="105">
        <v>450000</v>
      </c>
      <c r="T36" s="105">
        <f t="shared" si="1"/>
        <v>450000</v>
      </c>
      <c r="U36" s="105">
        <f t="shared" si="2"/>
        <v>504000.00000000006</v>
      </c>
      <c r="V36" s="104"/>
      <c r="W36" s="101">
        <v>2015</v>
      </c>
      <c r="X36" s="109"/>
    </row>
    <row r="37" spans="1:25" s="64" customFormat="1" ht="177" customHeight="1" x14ac:dyDescent="0.25">
      <c r="A37" s="63" t="s">
        <v>79</v>
      </c>
      <c r="B37" s="1" t="s">
        <v>224</v>
      </c>
      <c r="C37" s="101" t="s">
        <v>488</v>
      </c>
      <c r="D37" s="102" t="s">
        <v>484</v>
      </c>
      <c r="E37" s="101" t="s">
        <v>489</v>
      </c>
      <c r="F37" s="102" t="s">
        <v>490</v>
      </c>
      <c r="G37" s="30" t="s">
        <v>264</v>
      </c>
      <c r="H37" s="58">
        <v>0</v>
      </c>
      <c r="I37" s="1">
        <v>750000000</v>
      </c>
      <c r="J37" s="2" t="s">
        <v>458</v>
      </c>
      <c r="K37" s="30" t="s">
        <v>459</v>
      </c>
      <c r="L37" s="1" t="s">
        <v>460</v>
      </c>
      <c r="M37" s="1" t="s">
        <v>297</v>
      </c>
      <c r="N37" s="30" t="s">
        <v>461</v>
      </c>
      <c r="O37" s="1" t="s">
        <v>462</v>
      </c>
      <c r="P37" s="1">
        <v>796</v>
      </c>
      <c r="Q37" s="104" t="s">
        <v>308</v>
      </c>
      <c r="R37" s="102">
        <v>1</v>
      </c>
      <c r="S37" s="105">
        <v>1500000</v>
      </c>
      <c r="T37" s="105">
        <f t="shared" si="1"/>
        <v>1500000</v>
      </c>
      <c r="U37" s="105">
        <f t="shared" si="2"/>
        <v>1680000.0000000002</v>
      </c>
      <c r="V37" s="104"/>
      <c r="W37" s="101">
        <v>2015</v>
      </c>
      <c r="X37" s="106"/>
    </row>
    <row r="38" spans="1:25" s="64" customFormat="1" ht="235.5" customHeight="1" x14ac:dyDescent="0.25">
      <c r="A38" s="63" t="s">
        <v>80</v>
      </c>
      <c r="B38" s="1" t="s">
        <v>224</v>
      </c>
      <c r="C38" s="101" t="s">
        <v>491</v>
      </c>
      <c r="D38" s="102" t="s">
        <v>484</v>
      </c>
      <c r="E38" s="104" t="s">
        <v>492</v>
      </c>
      <c r="F38" s="101" t="s">
        <v>493</v>
      </c>
      <c r="G38" s="30" t="s">
        <v>264</v>
      </c>
      <c r="H38" s="58">
        <v>0</v>
      </c>
      <c r="I38" s="1">
        <v>750000000</v>
      </c>
      <c r="J38" s="2" t="s">
        <v>458</v>
      </c>
      <c r="K38" s="30" t="s">
        <v>459</v>
      </c>
      <c r="L38" s="1" t="s">
        <v>460</v>
      </c>
      <c r="M38" s="1" t="s">
        <v>297</v>
      </c>
      <c r="N38" s="30" t="s">
        <v>461</v>
      </c>
      <c r="O38" s="1" t="s">
        <v>462</v>
      </c>
      <c r="P38" s="1">
        <v>796</v>
      </c>
      <c r="Q38" s="104" t="s">
        <v>308</v>
      </c>
      <c r="R38" s="101">
        <v>1</v>
      </c>
      <c r="S38" s="105">
        <v>190000</v>
      </c>
      <c r="T38" s="105">
        <f t="shared" si="1"/>
        <v>190000</v>
      </c>
      <c r="U38" s="105">
        <f t="shared" si="2"/>
        <v>212800.00000000003</v>
      </c>
      <c r="V38" s="104"/>
      <c r="W38" s="101">
        <v>2015</v>
      </c>
      <c r="X38" s="106"/>
    </row>
    <row r="39" spans="1:25" s="64" customFormat="1" ht="180" customHeight="1" x14ac:dyDescent="0.25">
      <c r="A39" s="63" t="s">
        <v>81</v>
      </c>
      <c r="B39" s="1" t="s">
        <v>224</v>
      </c>
      <c r="C39" s="101" t="s">
        <v>494</v>
      </c>
      <c r="D39" s="110" t="s">
        <v>495</v>
      </c>
      <c r="E39" s="101" t="s">
        <v>496</v>
      </c>
      <c r="F39" s="110" t="s">
        <v>497</v>
      </c>
      <c r="G39" s="30" t="s">
        <v>264</v>
      </c>
      <c r="H39" s="58">
        <v>0</v>
      </c>
      <c r="I39" s="1">
        <v>750000000</v>
      </c>
      <c r="J39" s="2" t="s">
        <v>458</v>
      </c>
      <c r="K39" s="30" t="s">
        <v>459</v>
      </c>
      <c r="L39" s="1" t="s">
        <v>460</v>
      </c>
      <c r="M39" s="1" t="s">
        <v>297</v>
      </c>
      <c r="N39" s="30" t="s">
        <v>461</v>
      </c>
      <c r="O39" s="1" t="s">
        <v>462</v>
      </c>
      <c r="P39" s="1">
        <v>796</v>
      </c>
      <c r="Q39" s="104" t="s">
        <v>308</v>
      </c>
      <c r="R39" s="101">
        <v>2</v>
      </c>
      <c r="S39" s="105">
        <v>165000</v>
      </c>
      <c r="T39" s="105">
        <f t="shared" si="1"/>
        <v>330000</v>
      </c>
      <c r="U39" s="105">
        <f t="shared" si="2"/>
        <v>369600.00000000006</v>
      </c>
      <c r="V39" s="104"/>
      <c r="W39" s="101">
        <v>2015</v>
      </c>
      <c r="X39" s="106"/>
    </row>
    <row r="40" spans="1:25" s="64" customFormat="1" ht="173.25" customHeight="1" x14ac:dyDescent="0.25">
      <c r="A40" s="63" t="s">
        <v>82</v>
      </c>
      <c r="B40" s="1" t="s">
        <v>224</v>
      </c>
      <c r="C40" s="101" t="s">
        <v>498</v>
      </c>
      <c r="D40" s="102" t="s">
        <v>495</v>
      </c>
      <c r="E40" s="103" t="s">
        <v>499</v>
      </c>
      <c r="F40" s="102" t="s">
        <v>500</v>
      </c>
      <c r="G40" s="30" t="s">
        <v>264</v>
      </c>
      <c r="H40" s="58">
        <v>0</v>
      </c>
      <c r="I40" s="1">
        <v>750000000</v>
      </c>
      <c r="J40" s="2" t="s">
        <v>458</v>
      </c>
      <c r="K40" s="30" t="s">
        <v>471</v>
      </c>
      <c r="L40" s="1" t="s">
        <v>460</v>
      </c>
      <c r="M40" s="1" t="s">
        <v>297</v>
      </c>
      <c r="N40" s="30" t="s">
        <v>461</v>
      </c>
      <c r="O40" s="1" t="s">
        <v>462</v>
      </c>
      <c r="P40" s="1">
        <v>796</v>
      </c>
      <c r="Q40" s="103" t="s">
        <v>308</v>
      </c>
      <c r="R40" s="102">
        <v>1</v>
      </c>
      <c r="S40" s="105">
        <v>900</v>
      </c>
      <c r="T40" s="105">
        <f t="shared" si="1"/>
        <v>900</v>
      </c>
      <c r="U40" s="105">
        <f t="shared" si="2"/>
        <v>1008.0000000000001</v>
      </c>
      <c r="V40" s="104"/>
      <c r="W40" s="101">
        <v>2015</v>
      </c>
      <c r="X40" s="106"/>
    </row>
    <row r="41" spans="1:25" s="64" customFormat="1" ht="182.25" customHeight="1" x14ac:dyDescent="0.25">
      <c r="A41" s="63" t="s">
        <v>83</v>
      </c>
      <c r="B41" s="1" t="s">
        <v>224</v>
      </c>
      <c r="C41" s="101" t="s">
        <v>498</v>
      </c>
      <c r="D41" s="102" t="s">
        <v>495</v>
      </c>
      <c r="E41" s="103" t="s">
        <v>499</v>
      </c>
      <c r="F41" s="102" t="s">
        <v>501</v>
      </c>
      <c r="G41" s="30" t="s">
        <v>264</v>
      </c>
      <c r="H41" s="58">
        <v>0</v>
      </c>
      <c r="I41" s="1">
        <v>750000000</v>
      </c>
      <c r="J41" s="2" t="s">
        <v>458</v>
      </c>
      <c r="K41" s="30" t="s">
        <v>459</v>
      </c>
      <c r="L41" s="1" t="s">
        <v>460</v>
      </c>
      <c r="M41" s="1" t="s">
        <v>297</v>
      </c>
      <c r="N41" s="30" t="s">
        <v>461</v>
      </c>
      <c r="O41" s="1" t="s">
        <v>462</v>
      </c>
      <c r="P41" s="1">
        <v>796</v>
      </c>
      <c r="Q41" s="103" t="s">
        <v>308</v>
      </c>
      <c r="R41" s="102">
        <v>1</v>
      </c>
      <c r="S41" s="105">
        <v>900</v>
      </c>
      <c r="T41" s="105">
        <f t="shared" si="1"/>
        <v>900</v>
      </c>
      <c r="U41" s="105">
        <f t="shared" si="2"/>
        <v>1008.0000000000001</v>
      </c>
      <c r="V41" s="104"/>
      <c r="W41" s="101">
        <v>2015</v>
      </c>
      <c r="X41" s="106"/>
    </row>
    <row r="42" spans="1:25" s="64" customFormat="1" ht="194.25" customHeight="1" x14ac:dyDescent="0.25">
      <c r="A42" s="63" t="s">
        <v>84</v>
      </c>
      <c r="B42" s="1" t="s">
        <v>224</v>
      </c>
      <c r="C42" s="101" t="s">
        <v>502</v>
      </c>
      <c r="D42" s="111" t="s">
        <v>495</v>
      </c>
      <c r="E42" s="103" t="s">
        <v>503</v>
      </c>
      <c r="F42" s="112" t="s">
        <v>504</v>
      </c>
      <c r="G42" s="30" t="s">
        <v>264</v>
      </c>
      <c r="H42" s="58">
        <v>0</v>
      </c>
      <c r="I42" s="1">
        <v>750000000</v>
      </c>
      <c r="J42" s="2" t="s">
        <v>458</v>
      </c>
      <c r="K42" s="30" t="s">
        <v>459</v>
      </c>
      <c r="L42" s="1" t="s">
        <v>460</v>
      </c>
      <c r="M42" s="1" t="s">
        <v>297</v>
      </c>
      <c r="N42" s="30" t="s">
        <v>461</v>
      </c>
      <c r="O42" s="1" t="s">
        <v>462</v>
      </c>
      <c r="P42" s="1">
        <v>796</v>
      </c>
      <c r="Q42" s="103" t="s">
        <v>308</v>
      </c>
      <c r="R42" s="113">
        <v>1</v>
      </c>
      <c r="S42" s="105">
        <v>79000</v>
      </c>
      <c r="T42" s="105">
        <f t="shared" si="1"/>
        <v>79000</v>
      </c>
      <c r="U42" s="105">
        <f t="shared" si="2"/>
        <v>88480.000000000015</v>
      </c>
      <c r="V42" s="104"/>
      <c r="W42" s="101">
        <v>2015</v>
      </c>
      <c r="X42" s="106"/>
    </row>
    <row r="43" spans="1:25" s="64" customFormat="1" ht="177.75" customHeight="1" x14ac:dyDescent="0.25">
      <c r="A43" s="63" t="s">
        <v>85</v>
      </c>
      <c r="B43" s="1" t="s">
        <v>224</v>
      </c>
      <c r="C43" s="101" t="s">
        <v>502</v>
      </c>
      <c r="D43" s="102" t="s">
        <v>495</v>
      </c>
      <c r="E43" s="104" t="s">
        <v>503</v>
      </c>
      <c r="F43" s="102" t="s">
        <v>505</v>
      </c>
      <c r="G43" s="30" t="s">
        <v>264</v>
      </c>
      <c r="H43" s="58">
        <v>0</v>
      </c>
      <c r="I43" s="1">
        <v>750000000</v>
      </c>
      <c r="J43" s="2" t="s">
        <v>458</v>
      </c>
      <c r="K43" s="30" t="s">
        <v>459</v>
      </c>
      <c r="L43" s="1" t="s">
        <v>460</v>
      </c>
      <c r="M43" s="1" t="s">
        <v>297</v>
      </c>
      <c r="N43" s="30" t="s">
        <v>461</v>
      </c>
      <c r="O43" s="1" t="s">
        <v>462</v>
      </c>
      <c r="P43" s="1">
        <v>796</v>
      </c>
      <c r="Q43" s="103" t="s">
        <v>308</v>
      </c>
      <c r="R43" s="114">
        <v>10</v>
      </c>
      <c r="S43" s="105">
        <v>72000</v>
      </c>
      <c r="T43" s="105">
        <f t="shared" si="1"/>
        <v>720000</v>
      </c>
      <c r="U43" s="105">
        <f t="shared" si="2"/>
        <v>806400.00000000012</v>
      </c>
      <c r="V43" s="104"/>
      <c r="W43" s="101">
        <v>2015</v>
      </c>
      <c r="X43" s="106"/>
    </row>
    <row r="44" spans="1:25" s="64" customFormat="1" ht="171.75" customHeight="1" x14ac:dyDescent="0.25">
      <c r="A44" s="63" t="s">
        <v>86</v>
      </c>
      <c r="B44" s="1" t="s">
        <v>224</v>
      </c>
      <c r="C44" s="101" t="s">
        <v>502</v>
      </c>
      <c r="D44" s="102" t="s">
        <v>495</v>
      </c>
      <c r="E44" s="104" t="s">
        <v>503</v>
      </c>
      <c r="F44" s="102" t="s">
        <v>506</v>
      </c>
      <c r="G44" s="30" t="s">
        <v>264</v>
      </c>
      <c r="H44" s="58">
        <v>0</v>
      </c>
      <c r="I44" s="1">
        <v>750000000</v>
      </c>
      <c r="J44" s="2" t="s">
        <v>458</v>
      </c>
      <c r="K44" s="30" t="s">
        <v>459</v>
      </c>
      <c r="L44" s="1" t="s">
        <v>460</v>
      </c>
      <c r="M44" s="1" t="s">
        <v>297</v>
      </c>
      <c r="N44" s="30" t="s">
        <v>461</v>
      </c>
      <c r="O44" s="1" t="s">
        <v>462</v>
      </c>
      <c r="P44" s="1">
        <v>796</v>
      </c>
      <c r="Q44" s="103" t="s">
        <v>308</v>
      </c>
      <c r="R44" s="114">
        <v>10</v>
      </c>
      <c r="S44" s="105">
        <v>72000</v>
      </c>
      <c r="T44" s="105">
        <f t="shared" si="1"/>
        <v>720000</v>
      </c>
      <c r="U44" s="105">
        <f t="shared" si="2"/>
        <v>806400.00000000012</v>
      </c>
      <c r="V44" s="104"/>
      <c r="W44" s="101">
        <v>2015</v>
      </c>
      <c r="X44" s="106"/>
    </row>
    <row r="45" spans="1:25" s="64" customFormat="1" ht="176.25" customHeight="1" x14ac:dyDescent="0.25">
      <c r="A45" s="63" t="s">
        <v>94</v>
      </c>
      <c r="B45" s="1" t="s">
        <v>224</v>
      </c>
      <c r="C45" s="101" t="s">
        <v>507</v>
      </c>
      <c r="D45" s="111" t="s">
        <v>508</v>
      </c>
      <c r="E45" s="104" t="s">
        <v>509</v>
      </c>
      <c r="F45" s="108" t="s">
        <v>510</v>
      </c>
      <c r="G45" s="30" t="s">
        <v>264</v>
      </c>
      <c r="H45" s="58">
        <v>0</v>
      </c>
      <c r="I45" s="1">
        <v>750000000</v>
      </c>
      <c r="J45" s="2" t="s">
        <v>458</v>
      </c>
      <c r="K45" s="30" t="s">
        <v>459</v>
      </c>
      <c r="L45" s="1" t="s">
        <v>460</v>
      </c>
      <c r="M45" s="1" t="s">
        <v>297</v>
      </c>
      <c r="N45" s="30" t="s">
        <v>461</v>
      </c>
      <c r="O45" s="1" t="s">
        <v>462</v>
      </c>
      <c r="P45" s="1">
        <v>796</v>
      </c>
      <c r="Q45" s="104" t="s">
        <v>308</v>
      </c>
      <c r="R45" s="115">
        <v>4</v>
      </c>
      <c r="S45" s="105">
        <v>150000</v>
      </c>
      <c r="T45" s="105">
        <f t="shared" si="1"/>
        <v>600000</v>
      </c>
      <c r="U45" s="105">
        <f t="shared" si="2"/>
        <v>672000.00000000012</v>
      </c>
      <c r="V45" s="104"/>
      <c r="W45" s="101">
        <v>2015</v>
      </c>
      <c r="X45" s="109"/>
      <c r="Y45" s="65"/>
    </row>
    <row r="46" spans="1:25" s="64" customFormat="1" ht="255" customHeight="1" x14ac:dyDescent="0.25">
      <c r="A46" s="63" t="s">
        <v>99</v>
      </c>
      <c r="B46" s="1" t="s">
        <v>224</v>
      </c>
      <c r="C46" s="107" t="s">
        <v>511</v>
      </c>
      <c r="D46" s="107" t="s">
        <v>512</v>
      </c>
      <c r="E46" s="104" t="s">
        <v>513</v>
      </c>
      <c r="F46" s="107" t="s">
        <v>514</v>
      </c>
      <c r="G46" s="30" t="s">
        <v>264</v>
      </c>
      <c r="H46" s="58">
        <v>0.85</v>
      </c>
      <c r="I46" s="1">
        <v>750000000</v>
      </c>
      <c r="J46" s="2" t="s">
        <v>458</v>
      </c>
      <c r="K46" s="30" t="s">
        <v>459</v>
      </c>
      <c r="L46" s="1" t="s">
        <v>460</v>
      </c>
      <c r="M46" s="1" t="s">
        <v>297</v>
      </c>
      <c r="N46" s="30" t="s">
        <v>461</v>
      </c>
      <c r="O46" s="1" t="s">
        <v>462</v>
      </c>
      <c r="P46" s="1">
        <v>796</v>
      </c>
      <c r="Q46" s="104" t="s">
        <v>308</v>
      </c>
      <c r="R46" s="116">
        <v>3</v>
      </c>
      <c r="S46" s="105">
        <v>265425</v>
      </c>
      <c r="T46" s="105">
        <f t="shared" si="1"/>
        <v>796275</v>
      </c>
      <c r="U46" s="105">
        <f t="shared" si="2"/>
        <v>891828.00000000012</v>
      </c>
      <c r="V46" s="103" t="s">
        <v>309</v>
      </c>
      <c r="W46" s="101">
        <v>2015</v>
      </c>
      <c r="X46" s="109"/>
      <c r="Y46" s="65"/>
    </row>
    <row r="47" spans="1:25" s="64" customFormat="1" ht="207" customHeight="1" x14ac:dyDescent="0.25">
      <c r="A47" s="63" t="s">
        <v>100</v>
      </c>
      <c r="B47" s="1" t="s">
        <v>224</v>
      </c>
      <c r="C47" s="107" t="s">
        <v>511</v>
      </c>
      <c r="D47" s="107" t="s">
        <v>512</v>
      </c>
      <c r="E47" s="104" t="s">
        <v>513</v>
      </c>
      <c r="F47" s="107" t="s">
        <v>515</v>
      </c>
      <c r="G47" s="30" t="s">
        <v>264</v>
      </c>
      <c r="H47" s="58">
        <v>0.85</v>
      </c>
      <c r="I47" s="1">
        <v>750000000</v>
      </c>
      <c r="J47" s="2" t="s">
        <v>458</v>
      </c>
      <c r="K47" s="30" t="s">
        <v>459</v>
      </c>
      <c r="L47" s="1" t="s">
        <v>460</v>
      </c>
      <c r="M47" s="1" t="s">
        <v>297</v>
      </c>
      <c r="N47" s="30" t="s">
        <v>461</v>
      </c>
      <c r="O47" s="1" t="s">
        <v>462</v>
      </c>
      <c r="P47" s="1">
        <v>796</v>
      </c>
      <c r="Q47" s="104" t="s">
        <v>308</v>
      </c>
      <c r="R47" s="116">
        <v>5</v>
      </c>
      <c r="S47" s="105">
        <v>157493</v>
      </c>
      <c r="T47" s="105">
        <f t="shared" si="1"/>
        <v>787465</v>
      </c>
      <c r="U47" s="105">
        <f t="shared" si="2"/>
        <v>881960.8</v>
      </c>
      <c r="V47" s="103" t="s">
        <v>309</v>
      </c>
      <c r="W47" s="101">
        <v>2015</v>
      </c>
      <c r="X47" s="109"/>
      <c r="Y47" s="65"/>
    </row>
    <row r="48" spans="1:25" s="64" customFormat="1" ht="207.75" customHeight="1" x14ac:dyDescent="0.25">
      <c r="A48" s="63" t="s">
        <v>101</v>
      </c>
      <c r="B48" s="1" t="s">
        <v>224</v>
      </c>
      <c r="C48" s="101" t="s">
        <v>516</v>
      </c>
      <c r="D48" s="104" t="s">
        <v>517</v>
      </c>
      <c r="E48" s="101" t="s">
        <v>518</v>
      </c>
      <c r="F48" s="117" t="s">
        <v>519</v>
      </c>
      <c r="G48" s="1" t="s">
        <v>264</v>
      </c>
      <c r="H48" s="58">
        <v>0</v>
      </c>
      <c r="I48" s="1">
        <v>750000000</v>
      </c>
      <c r="J48" s="2" t="s">
        <v>458</v>
      </c>
      <c r="K48" s="30" t="s">
        <v>459</v>
      </c>
      <c r="L48" s="1" t="s">
        <v>460</v>
      </c>
      <c r="M48" s="1" t="s">
        <v>297</v>
      </c>
      <c r="N48" s="30" t="s">
        <v>461</v>
      </c>
      <c r="O48" s="1" t="s">
        <v>462</v>
      </c>
      <c r="P48" s="1">
        <v>796</v>
      </c>
      <c r="Q48" s="103" t="s">
        <v>308</v>
      </c>
      <c r="R48" s="101">
        <v>10</v>
      </c>
      <c r="S48" s="105">
        <v>2900</v>
      </c>
      <c r="T48" s="105">
        <f t="shared" si="1"/>
        <v>29000</v>
      </c>
      <c r="U48" s="105">
        <f t="shared" si="2"/>
        <v>32480.000000000004</v>
      </c>
      <c r="V48" s="104"/>
      <c r="W48" s="101">
        <v>2015</v>
      </c>
      <c r="X48" s="106"/>
      <c r="Y48" s="65"/>
    </row>
    <row r="49" spans="1:25" s="64" customFormat="1" ht="228" customHeight="1" x14ac:dyDescent="0.25">
      <c r="A49" s="63" t="s">
        <v>102</v>
      </c>
      <c r="B49" s="1" t="s">
        <v>224</v>
      </c>
      <c r="C49" s="101" t="s">
        <v>520</v>
      </c>
      <c r="D49" s="110" t="s">
        <v>517</v>
      </c>
      <c r="E49" s="101" t="s">
        <v>521</v>
      </c>
      <c r="F49" s="110" t="s">
        <v>522</v>
      </c>
      <c r="G49" s="30" t="s">
        <v>264</v>
      </c>
      <c r="H49" s="58">
        <v>0</v>
      </c>
      <c r="I49" s="1">
        <v>750000000</v>
      </c>
      <c r="J49" s="2" t="s">
        <v>458</v>
      </c>
      <c r="K49" s="30" t="s">
        <v>471</v>
      </c>
      <c r="L49" s="1" t="s">
        <v>460</v>
      </c>
      <c r="M49" s="1" t="s">
        <v>297</v>
      </c>
      <c r="N49" s="30" t="s">
        <v>461</v>
      </c>
      <c r="O49" s="1" t="s">
        <v>462</v>
      </c>
      <c r="P49" s="1">
        <v>796</v>
      </c>
      <c r="Q49" s="103" t="s">
        <v>308</v>
      </c>
      <c r="R49" s="101">
        <v>2</v>
      </c>
      <c r="S49" s="105">
        <v>5700</v>
      </c>
      <c r="T49" s="105">
        <f t="shared" si="1"/>
        <v>11400</v>
      </c>
      <c r="U49" s="105">
        <f t="shared" si="2"/>
        <v>12768.000000000002</v>
      </c>
      <c r="V49" s="104"/>
      <c r="W49" s="101">
        <v>2015</v>
      </c>
      <c r="X49" s="106"/>
      <c r="Y49" s="65"/>
    </row>
    <row r="50" spans="1:25" s="64" customFormat="1" ht="201.75" customHeight="1" x14ac:dyDescent="0.25">
      <c r="A50" s="63" t="s">
        <v>103</v>
      </c>
      <c r="B50" s="1" t="s">
        <v>224</v>
      </c>
      <c r="C50" s="101" t="s">
        <v>523</v>
      </c>
      <c r="D50" s="101" t="s">
        <v>524</v>
      </c>
      <c r="E50" s="104" t="s">
        <v>525</v>
      </c>
      <c r="F50" s="108" t="s">
        <v>526</v>
      </c>
      <c r="G50" s="30" t="s">
        <v>264</v>
      </c>
      <c r="H50" s="58">
        <v>0</v>
      </c>
      <c r="I50" s="1">
        <v>750000000</v>
      </c>
      <c r="J50" s="2" t="s">
        <v>458</v>
      </c>
      <c r="K50" s="30" t="s">
        <v>459</v>
      </c>
      <c r="L50" s="1" t="s">
        <v>460</v>
      </c>
      <c r="M50" s="1" t="s">
        <v>297</v>
      </c>
      <c r="N50" s="30" t="s">
        <v>461</v>
      </c>
      <c r="O50" s="1" t="s">
        <v>462</v>
      </c>
      <c r="P50" s="1">
        <v>796</v>
      </c>
      <c r="Q50" s="103" t="s">
        <v>308</v>
      </c>
      <c r="R50" s="108">
        <v>4</v>
      </c>
      <c r="S50" s="105">
        <v>5500</v>
      </c>
      <c r="T50" s="105">
        <f t="shared" si="1"/>
        <v>22000</v>
      </c>
      <c r="U50" s="105">
        <f t="shared" si="2"/>
        <v>24640.000000000004</v>
      </c>
      <c r="V50" s="104"/>
      <c r="W50" s="101">
        <v>2015</v>
      </c>
      <c r="X50" s="106"/>
      <c r="Y50" s="65"/>
    </row>
    <row r="51" spans="1:25" s="64" customFormat="1" ht="136.5" customHeight="1" x14ac:dyDescent="0.25">
      <c r="A51" s="63" t="s">
        <v>104</v>
      </c>
      <c r="B51" s="1" t="s">
        <v>224</v>
      </c>
      <c r="C51" s="101" t="s">
        <v>527</v>
      </c>
      <c r="D51" s="107" t="s">
        <v>528</v>
      </c>
      <c r="E51" s="104" t="s">
        <v>529</v>
      </c>
      <c r="F51" s="103" t="s">
        <v>530</v>
      </c>
      <c r="G51" s="30" t="s">
        <v>264</v>
      </c>
      <c r="H51" s="58">
        <v>0</v>
      </c>
      <c r="I51" s="1">
        <v>750000000</v>
      </c>
      <c r="J51" s="2" t="s">
        <v>458</v>
      </c>
      <c r="K51" s="30" t="s">
        <v>459</v>
      </c>
      <c r="L51" s="1" t="s">
        <v>460</v>
      </c>
      <c r="M51" s="1" t="s">
        <v>297</v>
      </c>
      <c r="N51" s="30" t="s">
        <v>461</v>
      </c>
      <c r="O51" s="1" t="s">
        <v>462</v>
      </c>
      <c r="P51" s="1">
        <v>796</v>
      </c>
      <c r="Q51" s="103" t="s">
        <v>308</v>
      </c>
      <c r="R51" s="116">
        <v>4</v>
      </c>
      <c r="S51" s="105">
        <v>55000</v>
      </c>
      <c r="T51" s="105">
        <f t="shared" si="1"/>
        <v>220000</v>
      </c>
      <c r="U51" s="105">
        <f t="shared" si="2"/>
        <v>246400.00000000003</v>
      </c>
      <c r="V51" s="104"/>
      <c r="W51" s="101">
        <v>2015</v>
      </c>
      <c r="X51" s="106"/>
      <c r="Y51" s="65"/>
    </row>
    <row r="52" spans="1:25" s="64" customFormat="1" ht="147.75" customHeight="1" x14ac:dyDescent="0.25">
      <c r="A52" s="63" t="s">
        <v>105</v>
      </c>
      <c r="B52" s="1" t="s">
        <v>224</v>
      </c>
      <c r="C52" s="103" t="s">
        <v>531</v>
      </c>
      <c r="D52" s="107" t="s">
        <v>532</v>
      </c>
      <c r="E52" s="104" t="s">
        <v>533</v>
      </c>
      <c r="F52" s="103" t="s">
        <v>534</v>
      </c>
      <c r="G52" s="30" t="s">
        <v>242</v>
      </c>
      <c r="H52" s="58">
        <v>0</v>
      </c>
      <c r="I52" s="1">
        <v>750000000</v>
      </c>
      <c r="J52" s="2" t="s">
        <v>458</v>
      </c>
      <c r="K52" s="30" t="s">
        <v>471</v>
      </c>
      <c r="L52" s="1" t="s">
        <v>460</v>
      </c>
      <c r="M52" s="1" t="s">
        <v>297</v>
      </c>
      <c r="N52" s="30" t="s">
        <v>461</v>
      </c>
      <c r="O52" s="1" t="s">
        <v>462</v>
      </c>
      <c r="P52" s="1">
        <v>796</v>
      </c>
      <c r="Q52" s="104" t="s">
        <v>308</v>
      </c>
      <c r="R52" s="116">
        <v>1</v>
      </c>
      <c r="S52" s="105">
        <v>40662511</v>
      </c>
      <c r="T52" s="105">
        <f t="shared" si="1"/>
        <v>40662511</v>
      </c>
      <c r="U52" s="105">
        <f t="shared" si="2"/>
        <v>45542012.320000008</v>
      </c>
      <c r="V52" s="103"/>
      <c r="W52" s="101">
        <v>2015</v>
      </c>
      <c r="X52" s="109"/>
      <c r="Y52" s="65"/>
    </row>
    <row r="53" spans="1:25" s="64" customFormat="1" ht="165" customHeight="1" x14ac:dyDescent="0.25">
      <c r="A53" s="63" t="s">
        <v>106</v>
      </c>
      <c r="B53" s="1" t="s">
        <v>224</v>
      </c>
      <c r="C53" s="101" t="s">
        <v>535</v>
      </c>
      <c r="D53" s="101" t="s">
        <v>536</v>
      </c>
      <c r="E53" s="104" t="s">
        <v>536</v>
      </c>
      <c r="F53" s="108" t="s">
        <v>537</v>
      </c>
      <c r="G53" s="30" t="s">
        <v>264</v>
      </c>
      <c r="H53" s="58">
        <v>0</v>
      </c>
      <c r="I53" s="1">
        <v>750000000</v>
      </c>
      <c r="J53" s="2" t="s">
        <v>458</v>
      </c>
      <c r="K53" s="30" t="s">
        <v>459</v>
      </c>
      <c r="L53" s="1" t="s">
        <v>460</v>
      </c>
      <c r="M53" s="1" t="s">
        <v>297</v>
      </c>
      <c r="N53" s="30" t="s">
        <v>461</v>
      </c>
      <c r="O53" s="1" t="s">
        <v>462</v>
      </c>
      <c r="P53" s="1">
        <v>796</v>
      </c>
      <c r="Q53" s="103" t="s">
        <v>308</v>
      </c>
      <c r="R53" s="115">
        <v>8</v>
      </c>
      <c r="S53" s="105">
        <v>680</v>
      </c>
      <c r="T53" s="105">
        <f>R53*S53</f>
        <v>5440</v>
      </c>
      <c r="U53" s="105">
        <f t="shared" si="2"/>
        <v>6092.8</v>
      </c>
      <c r="V53" s="104"/>
      <c r="W53" s="101">
        <v>2015</v>
      </c>
      <c r="X53" s="106"/>
      <c r="Y53" s="65"/>
    </row>
    <row r="54" spans="1:25" s="64" customFormat="1" ht="143.25" customHeight="1" x14ac:dyDescent="0.25">
      <c r="A54" s="63" t="s">
        <v>107</v>
      </c>
      <c r="B54" s="1" t="s">
        <v>224</v>
      </c>
      <c r="C54" s="101" t="s">
        <v>538</v>
      </c>
      <c r="D54" s="110" t="s">
        <v>539</v>
      </c>
      <c r="E54" s="101" t="s">
        <v>540</v>
      </c>
      <c r="F54" s="110" t="s">
        <v>541</v>
      </c>
      <c r="G54" s="30" t="s">
        <v>264</v>
      </c>
      <c r="H54" s="58">
        <v>0</v>
      </c>
      <c r="I54" s="1">
        <v>750000000</v>
      </c>
      <c r="J54" s="2" t="s">
        <v>458</v>
      </c>
      <c r="K54" s="30" t="s">
        <v>459</v>
      </c>
      <c r="L54" s="1" t="s">
        <v>460</v>
      </c>
      <c r="M54" s="1" t="s">
        <v>297</v>
      </c>
      <c r="N54" s="30" t="s">
        <v>461</v>
      </c>
      <c r="O54" s="1" t="s">
        <v>462</v>
      </c>
      <c r="P54" s="1">
        <v>796</v>
      </c>
      <c r="Q54" s="103" t="s">
        <v>308</v>
      </c>
      <c r="R54" s="101">
        <v>2</v>
      </c>
      <c r="S54" s="105">
        <v>13800</v>
      </c>
      <c r="T54" s="105">
        <f>R54*S54</f>
        <v>27600</v>
      </c>
      <c r="U54" s="105">
        <f t="shared" si="2"/>
        <v>30912.000000000004</v>
      </c>
      <c r="V54" s="104"/>
      <c r="W54" s="101">
        <v>2015</v>
      </c>
      <c r="X54" s="109"/>
      <c r="Y54" s="65"/>
    </row>
    <row r="55" spans="1:25" s="64" customFormat="1" ht="184.5" customHeight="1" x14ac:dyDescent="0.25">
      <c r="A55" s="63" t="s">
        <v>108</v>
      </c>
      <c r="B55" s="1" t="s">
        <v>224</v>
      </c>
      <c r="C55" s="101" t="s">
        <v>542</v>
      </c>
      <c r="D55" s="101" t="s">
        <v>543</v>
      </c>
      <c r="E55" s="104" t="s">
        <v>544</v>
      </c>
      <c r="F55" s="108" t="s">
        <v>545</v>
      </c>
      <c r="G55" s="30" t="s">
        <v>264</v>
      </c>
      <c r="H55" s="58">
        <v>0</v>
      </c>
      <c r="I55" s="1">
        <v>750000000</v>
      </c>
      <c r="J55" s="2" t="s">
        <v>458</v>
      </c>
      <c r="K55" s="30" t="s">
        <v>459</v>
      </c>
      <c r="L55" s="1" t="s">
        <v>460</v>
      </c>
      <c r="M55" s="1" t="s">
        <v>297</v>
      </c>
      <c r="N55" s="30" t="s">
        <v>461</v>
      </c>
      <c r="O55" s="1" t="s">
        <v>462</v>
      </c>
      <c r="P55" s="1">
        <v>796</v>
      </c>
      <c r="Q55" s="103" t="s">
        <v>308</v>
      </c>
      <c r="R55" s="116">
        <v>6</v>
      </c>
      <c r="S55" s="105">
        <v>8000</v>
      </c>
      <c r="T55" s="105">
        <f t="shared" ref="T55:T66" si="3">R55*S55</f>
        <v>48000</v>
      </c>
      <c r="U55" s="105">
        <f t="shared" si="2"/>
        <v>53760.000000000007</v>
      </c>
      <c r="V55" s="104"/>
      <c r="W55" s="101">
        <v>2015</v>
      </c>
      <c r="X55" s="106"/>
      <c r="Y55" s="65"/>
    </row>
    <row r="56" spans="1:25" s="64" customFormat="1" ht="198.75" customHeight="1" x14ac:dyDescent="0.25">
      <c r="A56" s="63" t="s">
        <v>109</v>
      </c>
      <c r="B56" s="1" t="s">
        <v>224</v>
      </c>
      <c r="C56" s="101" t="s">
        <v>546</v>
      </c>
      <c r="D56" s="101" t="s">
        <v>547</v>
      </c>
      <c r="E56" s="104" t="s">
        <v>548</v>
      </c>
      <c r="F56" s="108" t="s">
        <v>549</v>
      </c>
      <c r="G56" s="30" t="s">
        <v>264</v>
      </c>
      <c r="H56" s="58">
        <v>0</v>
      </c>
      <c r="I56" s="1">
        <v>750000000</v>
      </c>
      <c r="J56" s="2" t="s">
        <v>458</v>
      </c>
      <c r="K56" s="30" t="s">
        <v>459</v>
      </c>
      <c r="L56" s="1" t="s">
        <v>460</v>
      </c>
      <c r="M56" s="1" t="s">
        <v>297</v>
      </c>
      <c r="N56" s="30" t="s">
        <v>461</v>
      </c>
      <c r="O56" s="1" t="s">
        <v>462</v>
      </c>
      <c r="P56" s="1">
        <v>796</v>
      </c>
      <c r="Q56" s="103" t="s">
        <v>308</v>
      </c>
      <c r="R56" s="116">
        <v>5</v>
      </c>
      <c r="S56" s="105">
        <v>15000</v>
      </c>
      <c r="T56" s="105">
        <f t="shared" si="3"/>
        <v>75000</v>
      </c>
      <c r="U56" s="105">
        <f t="shared" si="2"/>
        <v>84000.000000000015</v>
      </c>
      <c r="V56" s="104"/>
      <c r="W56" s="101">
        <v>2015</v>
      </c>
      <c r="X56" s="106"/>
      <c r="Y56" s="65"/>
    </row>
    <row r="57" spans="1:25" s="64" customFormat="1" ht="185.25" customHeight="1" x14ac:dyDescent="0.25">
      <c r="A57" s="63" t="s">
        <v>110</v>
      </c>
      <c r="B57" s="1" t="s">
        <v>224</v>
      </c>
      <c r="C57" s="101" t="s">
        <v>550</v>
      </c>
      <c r="D57" s="111" t="s">
        <v>547</v>
      </c>
      <c r="E57" s="104" t="s">
        <v>551</v>
      </c>
      <c r="F57" s="101" t="s">
        <v>552</v>
      </c>
      <c r="G57" s="30" t="s">
        <v>264</v>
      </c>
      <c r="H57" s="58">
        <v>0</v>
      </c>
      <c r="I57" s="1">
        <v>750000000</v>
      </c>
      <c r="J57" s="2" t="s">
        <v>458</v>
      </c>
      <c r="K57" s="30" t="s">
        <v>471</v>
      </c>
      <c r="L57" s="1" t="s">
        <v>460</v>
      </c>
      <c r="M57" s="1" t="s">
        <v>297</v>
      </c>
      <c r="N57" s="30" t="s">
        <v>461</v>
      </c>
      <c r="O57" s="1" t="s">
        <v>462</v>
      </c>
      <c r="P57" s="1">
        <v>796</v>
      </c>
      <c r="Q57" s="103" t="s">
        <v>308</v>
      </c>
      <c r="R57" s="116">
        <v>5</v>
      </c>
      <c r="S57" s="105">
        <v>10000</v>
      </c>
      <c r="T57" s="105">
        <f t="shared" si="3"/>
        <v>50000</v>
      </c>
      <c r="U57" s="105">
        <f t="shared" si="2"/>
        <v>56000.000000000007</v>
      </c>
      <c r="V57" s="104"/>
      <c r="W57" s="101">
        <v>2015</v>
      </c>
      <c r="X57" s="106"/>
      <c r="Y57" s="65"/>
    </row>
    <row r="58" spans="1:25" s="64" customFormat="1" ht="180.75" customHeight="1" x14ac:dyDescent="0.25">
      <c r="A58" s="63" t="s">
        <v>111</v>
      </c>
      <c r="B58" s="1" t="s">
        <v>224</v>
      </c>
      <c r="C58" s="101" t="s">
        <v>553</v>
      </c>
      <c r="D58" s="111" t="s">
        <v>547</v>
      </c>
      <c r="E58" s="104" t="s">
        <v>554</v>
      </c>
      <c r="F58" s="101" t="s">
        <v>555</v>
      </c>
      <c r="G58" s="30" t="s">
        <v>264</v>
      </c>
      <c r="H58" s="58">
        <v>0</v>
      </c>
      <c r="I58" s="1">
        <v>750000000</v>
      </c>
      <c r="J58" s="2" t="s">
        <v>458</v>
      </c>
      <c r="K58" s="30" t="s">
        <v>471</v>
      </c>
      <c r="L58" s="1" t="s">
        <v>460</v>
      </c>
      <c r="M58" s="1" t="s">
        <v>297</v>
      </c>
      <c r="N58" s="30" t="s">
        <v>461</v>
      </c>
      <c r="O58" s="1" t="s">
        <v>462</v>
      </c>
      <c r="P58" s="1">
        <v>796</v>
      </c>
      <c r="Q58" s="103" t="s">
        <v>308</v>
      </c>
      <c r="R58" s="116">
        <v>4</v>
      </c>
      <c r="S58" s="105">
        <v>12000</v>
      </c>
      <c r="T58" s="105">
        <f t="shared" si="3"/>
        <v>48000</v>
      </c>
      <c r="U58" s="105">
        <f t="shared" si="2"/>
        <v>53760.000000000007</v>
      </c>
      <c r="V58" s="104"/>
      <c r="W58" s="101">
        <v>2015</v>
      </c>
      <c r="X58" s="106"/>
      <c r="Y58" s="65"/>
    </row>
    <row r="59" spans="1:25" s="64" customFormat="1" ht="172.5" customHeight="1" x14ac:dyDescent="0.25">
      <c r="A59" s="63" t="s">
        <v>112</v>
      </c>
      <c r="B59" s="1" t="s">
        <v>224</v>
      </c>
      <c r="C59" s="101" t="s">
        <v>556</v>
      </c>
      <c r="D59" s="101" t="s">
        <v>557</v>
      </c>
      <c r="E59" s="104" t="s">
        <v>558</v>
      </c>
      <c r="F59" s="101" t="s">
        <v>559</v>
      </c>
      <c r="G59" s="30" t="s">
        <v>264</v>
      </c>
      <c r="H59" s="58">
        <v>0</v>
      </c>
      <c r="I59" s="1">
        <v>750000000</v>
      </c>
      <c r="J59" s="2" t="s">
        <v>458</v>
      </c>
      <c r="K59" s="30" t="s">
        <v>459</v>
      </c>
      <c r="L59" s="1" t="s">
        <v>460</v>
      </c>
      <c r="M59" s="1" t="s">
        <v>297</v>
      </c>
      <c r="N59" s="30" t="s">
        <v>461</v>
      </c>
      <c r="O59" s="1" t="s">
        <v>462</v>
      </c>
      <c r="P59" s="1">
        <v>112</v>
      </c>
      <c r="Q59" s="103" t="s">
        <v>560</v>
      </c>
      <c r="R59" s="118">
        <v>10000</v>
      </c>
      <c r="S59" s="105">
        <v>480</v>
      </c>
      <c r="T59" s="105">
        <f t="shared" si="3"/>
        <v>4800000</v>
      </c>
      <c r="U59" s="105">
        <f t="shared" si="2"/>
        <v>5376000.0000000009</v>
      </c>
      <c r="V59" s="104"/>
      <c r="W59" s="101">
        <v>2015</v>
      </c>
      <c r="X59" s="106"/>
      <c r="Y59" s="65"/>
    </row>
    <row r="60" spans="1:25" s="64" customFormat="1" ht="132.75" customHeight="1" x14ac:dyDescent="0.25">
      <c r="A60" s="63" t="s">
        <v>113</v>
      </c>
      <c r="B60" s="1" t="s">
        <v>224</v>
      </c>
      <c r="C60" s="101" t="s">
        <v>561</v>
      </c>
      <c r="D60" s="101" t="s">
        <v>562</v>
      </c>
      <c r="E60" s="104" t="s">
        <v>563</v>
      </c>
      <c r="F60" s="119" t="s">
        <v>564</v>
      </c>
      <c r="G60" s="30" t="s">
        <v>264</v>
      </c>
      <c r="H60" s="58">
        <v>0</v>
      </c>
      <c r="I60" s="1">
        <v>750000000</v>
      </c>
      <c r="J60" s="2" t="s">
        <v>458</v>
      </c>
      <c r="K60" s="30" t="s">
        <v>459</v>
      </c>
      <c r="L60" s="1" t="s">
        <v>460</v>
      </c>
      <c r="M60" s="1" t="s">
        <v>297</v>
      </c>
      <c r="N60" s="30" t="s">
        <v>461</v>
      </c>
      <c r="O60" s="1" t="s">
        <v>462</v>
      </c>
      <c r="P60" s="1">
        <v>796</v>
      </c>
      <c r="Q60" s="104" t="s">
        <v>308</v>
      </c>
      <c r="R60" s="120">
        <v>2</v>
      </c>
      <c r="S60" s="105">
        <v>1383928</v>
      </c>
      <c r="T60" s="105">
        <f t="shared" si="3"/>
        <v>2767856</v>
      </c>
      <c r="U60" s="105">
        <f t="shared" si="2"/>
        <v>3099998.72</v>
      </c>
      <c r="V60" s="103"/>
      <c r="W60" s="101">
        <v>2015</v>
      </c>
      <c r="X60" s="106"/>
      <c r="Y60" s="65"/>
    </row>
    <row r="61" spans="1:25" s="64" customFormat="1" ht="187.5" customHeight="1" x14ac:dyDescent="0.25">
      <c r="A61" s="63" t="s">
        <v>114</v>
      </c>
      <c r="B61" s="1" t="s">
        <v>224</v>
      </c>
      <c r="C61" s="101" t="s">
        <v>565</v>
      </c>
      <c r="D61" s="101" t="s">
        <v>566</v>
      </c>
      <c r="E61" s="104" t="s">
        <v>567</v>
      </c>
      <c r="F61" s="101" t="s">
        <v>568</v>
      </c>
      <c r="G61" s="30" t="s">
        <v>264</v>
      </c>
      <c r="H61" s="58">
        <v>0</v>
      </c>
      <c r="I61" s="1">
        <v>750000000</v>
      </c>
      <c r="J61" s="2" t="s">
        <v>458</v>
      </c>
      <c r="K61" s="30" t="s">
        <v>459</v>
      </c>
      <c r="L61" s="1" t="s">
        <v>460</v>
      </c>
      <c r="M61" s="1" t="s">
        <v>297</v>
      </c>
      <c r="N61" s="30" t="s">
        <v>461</v>
      </c>
      <c r="O61" s="1" t="s">
        <v>462</v>
      </c>
      <c r="P61" s="1">
        <v>796</v>
      </c>
      <c r="Q61" s="104" t="s">
        <v>308</v>
      </c>
      <c r="R61" s="102">
        <v>4</v>
      </c>
      <c r="S61" s="105">
        <v>823000</v>
      </c>
      <c r="T61" s="105">
        <f t="shared" si="3"/>
        <v>3292000</v>
      </c>
      <c r="U61" s="105">
        <f t="shared" si="2"/>
        <v>3687040.0000000005</v>
      </c>
      <c r="V61" s="104"/>
      <c r="W61" s="101">
        <v>2015</v>
      </c>
      <c r="X61" s="109"/>
      <c r="Y61" s="65"/>
    </row>
    <row r="62" spans="1:25" s="64" customFormat="1" ht="169.5" customHeight="1" x14ac:dyDescent="0.25">
      <c r="A62" s="63" t="s">
        <v>115</v>
      </c>
      <c r="B62" s="1" t="s">
        <v>224</v>
      </c>
      <c r="C62" s="101" t="s">
        <v>569</v>
      </c>
      <c r="D62" s="102" t="s">
        <v>570</v>
      </c>
      <c r="E62" s="101" t="s">
        <v>571</v>
      </c>
      <c r="F62" s="102" t="s">
        <v>572</v>
      </c>
      <c r="G62" s="30" t="s">
        <v>264</v>
      </c>
      <c r="H62" s="58">
        <v>0</v>
      </c>
      <c r="I62" s="1">
        <v>750000000</v>
      </c>
      <c r="J62" s="2" t="s">
        <v>458</v>
      </c>
      <c r="K62" s="30" t="s">
        <v>459</v>
      </c>
      <c r="L62" s="1" t="s">
        <v>460</v>
      </c>
      <c r="M62" s="1" t="s">
        <v>297</v>
      </c>
      <c r="N62" s="30" t="s">
        <v>461</v>
      </c>
      <c r="O62" s="1" t="s">
        <v>462</v>
      </c>
      <c r="P62" s="1">
        <v>796</v>
      </c>
      <c r="Q62" s="104" t="s">
        <v>308</v>
      </c>
      <c r="R62" s="102">
        <v>1</v>
      </c>
      <c r="S62" s="105">
        <v>6000000</v>
      </c>
      <c r="T62" s="105">
        <f t="shared" si="3"/>
        <v>6000000</v>
      </c>
      <c r="U62" s="105">
        <f t="shared" si="2"/>
        <v>6720000.0000000009</v>
      </c>
      <c r="V62" s="104"/>
      <c r="W62" s="101">
        <v>2015</v>
      </c>
      <c r="X62" s="106"/>
      <c r="Y62" s="65"/>
    </row>
    <row r="63" spans="1:25" s="64" customFormat="1" ht="184.5" customHeight="1" x14ac:dyDescent="0.25">
      <c r="A63" s="63" t="s">
        <v>116</v>
      </c>
      <c r="B63" s="1" t="s">
        <v>224</v>
      </c>
      <c r="C63" s="101" t="s">
        <v>573</v>
      </c>
      <c r="D63" s="104" t="s">
        <v>574</v>
      </c>
      <c r="E63" s="101" t="s">
        <v>575</v>
      </c>
      <c r="F63" s="104" t="s">
        <v>576</v>
      </c>
      <c r="G63" s="30" t="s">
        <v>264</v>
      </c>
      <c r="H63" s="58">
        <v>0</v>
      </c>
      <c r="I63" s="1">
        <v>750000000</v>
      </c>
      <c r="J63" s="2" t="s">
        <v>458</v>
      </c>
      <c r="K63" s="30" t="s">
        <v>459</v>
      </c>
      <c r="L63" s="1" t="s">
        <v>460</v>
      </c>
      <c r="M63" s="1" t="s">
        <v>297</v>
      </c>
      <c r="N63" s="30" t="s">
        <v>461</v>
      </c>
      <c r="O63" s="1" t="s">
        <v>462</v>
      </c>
      <c r="P63" s="1">
        <v>796</v>
      </c>
      <c r="Q63" s="103" t="s">
        <v>308</v>
      </c>
      <c r="R63" s="101">
        <v>10</v>
      </c>
      <c r="S63" s="105">
        <v>33200</v>
      </c>
      <c r="T63" s="105">
        <f t="shared" si="3"/>
        <v>332000</v>
      </c>
      <c r="U63" s="105">
        <f t="shared" si="2"/>
        <v>371840.00000000006</v>
      </c>
      <c r="V63" s="104"/>
      <c r="W63" s="101">
        <v>2015</v>
      </c>
      <c r="X63" s="109"/>
      <c r="Y63" s="65"/>
    </row>
    <row r="64" spans="1:25" s="64" customFormat="1" ht="168.75" customHeight="1" x14ac:dyDescent="0.25">
      <c r="A64" s="63" t="s">
        <v>117</v>
      </c>
      <c r="B64" s="1" t="s">
        <v>224</v>
      </c>
      <c r="C64" s="101" t="s">
        <v>577</v>
      </c>
      <c r="D64" s="102" t="s">
        <v>578</v>
      </c>
      <c r="E64" s="103" t="s">
        <v>579</v>
      </c>
      <c r="F64" s="102" t="s">
        <v>580</v>
      </c>
      <c r="G64" s="30" t="s">
        <v>264</v>
      </c>
      <c r="H64" s="58">
        <v>0</v>
      </c>
      <c r="I64" s="1">
        <v>750000000</v>
      </c>
      <c r="J64" s="2" t="s">
        <v>458</v>
      </c>
      <c r="K64" s="30" t="s">
        <v>471</v>
      </c>
      <c r="L64" s="1" t="s">
        <v>460</v>
      </c>
      <c r="M64" s="1" t="s">
        <v>297</v>
      </c>
      <c r="N64" s="30" t="s">
        <v>461</v>
      </c>
      <c r="O64" s="1" t="s">
        <v>462</v>
      </c>
      <c r="P64" s="1">
        <v>796</v>
      </c>
      <c r="Q64" s="103" t="s">
        <v>308</v>
      </c>
      <c r="R64" s="102">
        <v>1</v>
      </c>
      <c r="S64" s="105">
        <v>25600</v>
      </c>
      <c r="T64" s="105">
        <f t="shared" si="3"/>
        <v>25600</v>
      </c>
      <c r="U64" s="105">
        <f t="shared" si="2"/>
        <v>28672.000000000004</v>
      </c>
      <c r="V64" s="104"/>
      <c r="W64" s="101">
        <v>2015</v>
      </c>
      <c r="X64" s="106"/>
      <c r="Y64" s="65"/>
    </row>
    <row r="65" spans="1:25" s="64" customFormat="1" ht="195.75" customHeight="1" x14ac:dyDescent="0.25">
      <c r="A65" s="63" t="s">
        <v>118</v>
      </c>
      <c r="B65" s="1" t="s">
        <v>224</v>
      </c>
      <c r="C65" s="101" t="s">
        <v>592</v>
      </c>
      <c r="D65" s="102" t="s">
        <v>593</v>
      </c>
      <c r="E65" s="104" t="s">
        <v>594</v>
      </c>
      <c r="F65" s="102" t="s">
        <v>595</v>
      </c>
      <c r="G65" s="30" t="s">
        <v>264</v>
      </c>
      <c r="H65" s="58">
        <v>0</v>
      </c>
      <c r="I65" s="1">
        <v>750000000</v>
      </c>
      <c r="J65" s="2" t="s">
        <v>458</v>
      </c>
      <c r="K65" s="30" t="s">
        <v>459</v>
      </c>
      <c r="L65" s="1" t="s">
        <v>460</v>
      </c>
      <c r="M65" s="1" t="s">
        <v>297</v>
      </c>
      <c r="N65" s="30" t="s">
        <v>461</v>
      </c>
      <c r="O65" s="1" t="s">
        <v>462</v>
      </c>
      <c r="P65" s="1">
        <v>796</v>
      </c>
      <c r="Q65" s="103" t="s">
        <v>308</v>
      </c>
      <c r="R65" s="114">
        <v>2</v>
      </c>
      <c r="S65" s="105">
        <v>13000</v>
      </c>
      <c r="T65" s="105">
        <f t="shared" si="3"/>
        <v>26000</v>
      </c>
      <c r="U65" s="105">
        <f t="shared" si="2"/>
        <v>29120.000000000004</v>
      </c>
      <c r="V65" s="104"/>
      <c r="W65" s="101">
        <v>2015</v>
      </c>
      <c r="X65" s="106"/>
      <c r="Y65" s="65"/>
    </row>
    <row r="66" spans="1:25" s="64" customFormat="1" ht="166.5" customHeight="1" x14ac:dyDescent="0.25">
      <c r="A66" s="63" t="s">
        <v>119</v>
      </c>
      <c r="B66" s="1" t="s">
        <v>224</v>
      </c>
      <c r="C66" s="101" t="s">
        <v>592</v>
      </c>
      <c r="D66" s="102" t="s">
        <v>593</v>
      </c>
      <c r="E66" s="104" t="s">
        <v>594</v>
      </c>
      <c r="F66" s="102" t="s">
        <v>596</v>
      </c>
      <c r="G66" s="30" t="s">
        <v>264</v>
      </c>
      <c r="H66" s="58">
        <v>0</v>
      </c>
      <c r="I66" s="1">
        <v>750000000</v>
      </c>
      <c r="J66" s="2" t="s">
        <v>458</v>
      </c>
      <c r="K66" s="30" t="s">
        <v>459</v>
      </c>
      <c r="L66" s="1" t="s">
        <v>460</v>
      </c>
      <c r="M66" s="1" t="s">
        <v>297</v>
      </c>
      <c r="N66" s="30" t="s">
        <v>461</v>
      </c>
      <c r="O66" s="1" t="s">
        <v>462</v>
      </c>
      <c r="P66" s="1">
        <v>796</v>
      </c>
      <c r="Q66" s="103" t="s">
        <v>308</v>
      </c>
      <c r="R66" s="114">
        <v>2</v>
      </c>
      <c r="S66" s="105">
        <v>16500</v>
      </c>
      <c r="T66" s="105">
        <f t="shared" si="3"/>
        <v>33000</v>
      </c>
      <c r="U66" s="105">
        <f t="shared" si="2"/>
        <v>36960</v>
      </c>
      <c r="V66" s="104"/>
      <c r="W66" s="101">
        <v>2015</v>
      </c>
      <c r="X66" s="106"/>
      <c r="Y66" s="65"/>
    </row>
    <row r="67" spans="1:25" s="64" customFormat="1" ht="281.25" customHeight="1" x14ac:dyDescent="0.25">
      <c r="A67" s="63" t="s">
        <v>581</v>
      </c>
      <c r="B67" s="1" t="s">
        <v>224</v>
      </c>
      <c r="C67" s="101" t="s">
        <v>597</v>
      </c>
      <c r="D67" s="104" t="s">
        <v>598</v>
      </c>
      <c r="E67" s="101" t="s">
        <v>599</v>
      </c>
      <c r="F67" s="104" t="s">
        <v>600</v>
      </c>
      <c r="G67" s="30" t="s">
        <v>264</v>
      </c>
      <c r="H67" s="58">
        <v>0</v>
      </c>
      <c r="I67" s="1">
        <v>750000000</v>
      </c>
      <c r="J67" s="2" t="s">
        <v>458</v>
      </c>
      <c r="K67" s="30" t="s">
        <v>459</v>
      </c>
      <c r="L67" s="61" t="s">
        <v>601</v>
      </c>
      <c r="M67" s="1" t="s">
        <v>297</v>
      </c>
      <c r="N67" s="30" t="s">
        <v>461</v>
      </c>
      <c r="O67" s="1" t="s">
        <v>462</v>
      </c>
      <c r="P67" s="1">
        <v>796</v>
      </c>
      <c r="Q67" s="103" t="s">
        <v>308</v>
      </c>
      <c r="R67" s="104">
        <v>2</v>
      </c>
      <c r="S67" s="105">
        <v>255400</v>
      </c>
      <c r="T67" s="105">
        <f>S67*R67</f>
        <v>510800</v>
      </c>
      <c r="U67" s="105">
        <f t="shared" si="2"/>
        <v>572096</v>
      </c>
      <c r="V67" s="104"/>
      <c r="W67" s="101">
        <v>2015</v>
      </c>
      <c r="X67" s="86"/>
      <c r="Y67" s="65"/>
    </row>
    <row r="68" spans="1:25" s="64" customFormat="1" ht="206.25" customHeight="1" x14ac:dyDescent="0.25">
      <c r="A68" s="63" t="s">
        <v>582</v>
      </c>
      <c r="B68" s="1" t="s">
        <v>224</v>
      </c>
      <c r="C68" s="101" t="s">
        <v>602</v>
      </c>
      <c r="D68" s="101" t="s">
        <v>603</v>
      </c>
      <c r="E68" s="104" t="s">
        <v>604</v>
      </c>
      <c r="F68" s="108" t="s">
        <v>605</v>
      </c>
      <c r="G68" s="30" t="s">
        <v>264</v>
      </c>
      <c r="H68" s="58">
        <v>0</v>
      </c>
      <c r="I68" s="1">
        <v>750000000</v>
      </c>
      <c r="J68" s="2" t="s">
        <v>458</v>
      </c>
      <c r="K68" s="30" t="s">
        <v>459</v>
      </c>
      <c r="L68" s="1" t="s">
        <v>460</v>
      </c>
      <c r="M68" s="1" t="s">
        <v>297</v>
      </c>
      <c r="N68" s="30" t="s">
        <v>461</v>
      </c>
      <c r="O68" s="1" t="s">
        <v>462</v>
      </c>
      <c r="P68" s="1">
        <v>796</v>
      </c>
      <c r="Q68" s="104" t="s">
        <v>308</v>
      </c>
      <c r="R68" s="101">
        <v>1</v>
      </c>
      <c r="S68" s="105">
        <v>110000</v>
      </c>
      <c r="T68" s="105">
        <f t="shared" ref="T68:T96" si="4">R68*S68</f>
        <v>110000</v>
      </c>
      <c r="U68" s="105">
        <f t="shared" si="2"/>
        <v>123200.00000000001</v>
      </c>
      <c r="V68" s="104"/>
      <c r="W68" s="101">
        <v>2015</v>
      </c>
      <c r="X68" s="109"/>
      <c r="Y68" s="65"/>
    </row>
    <row r="69" spans="1:25" s="64" customFormat="1" ht="223.5" customHeight="1" x14ac:dyDescent="0.25">
      <c r="A69" s="63" t="s">
        <v>583</v>
      </c>
      <c r="B69" s="1" t="s">
        <v>224</v>
      </c>
      <c r="C69" s="101" t="s">
        <v>602</v>
      </c>
      <c r="D69" s="101" t="s">
        <v>603</v>
      </c>
      <c r="E69" s="104" t="s">
        <v>604</v>
      </c>
      <c r="F69" s="108" t="s">
        <v>606</v>
      </c>
      <c r="G69" s="30" t="s">
        <v>264</v>
      </c>
      <c r="H69" s="58">
        <v>0</v>
      </c>
      <c r="I69" s="1">
        <v>750000000</v>
      </c>
      <c r="J69" s="2" t="s">
        <v>458</v>
      </c>
      <c r="K69" s="30" t="s">
        <v>459</v>
      </c>
      <c r="L69" s="1" t="s">
        <v>460</v>
      </c>
      <c r="M69" s="1" t="s">
        <v>297</v>
      </c>
      <c r="N69" s="30" t="s">
        <v>461</v>
      </c>
      <c r="O69" s="1" t="s">
        <v>462</v>
      </c>
      <c r="P69" s="1">
        <v>796</v>
      </c>
      <c r="Q69" s="104" t="s">
        <v>308</v>
      </c>
      <c r="R69" s="101">
        <v>1</v>
      </c>
      <c r="S69" s="105">
        <v>111000</v>
      </c>
      <c r="T69" s="105">
        <f t="shared" si="4"/>
        <v>111000</v>
      </c>
      <c r="U69" s="105">
        <f t="shared" si="2"/>
        <v>124320.00000000001</v>
      </c>
      <c r="V69" s="104"/>
      <c r="W69" s="101">
        <v>2015</v>
      </c>
      <c r="X69" s="109"/>
      <c r="Y69" s="65"/>
    </row>
    <row r="70" spans="1:25" s="64" customFormat="1" ht="188.25" customHeight="1" x14ac:dyDescent="0.25">
      <c r="A70" s="63" t="s">
        <v>584</v>
      </c>
      <c r="B70" s="1" t="s">
        <v>224</v>
      </c>
      <c r="C70" s="101" t="s">
        <v>607</v>
      </c>
      <c r="D70" s="113" t="s">
        <v>608</v>
      </c>
      <c r="E70" s="104" t="s">
        <v>609</v>
      </c>
      <c r="F70" s="113" t="s">
        <v>610</v>
      </c>
      <c r="G70" s="30" t="s">
        <v>264</v>
      </c>
      <c r="H70" s="58">
        <v>0</v>
      </c>
      <c r="I70" s="1">
        <v>750000000</v>
      </c>
      <c r="J70" s="2" t="s">
        <v>458</v>
      </c>
      <c r="K70" s="30" t="s">
        <v>459</v>
      </c>
      <c r="L70" s="1" t="s">
        <v>460</v>
      </c>
      <c r="M70" s="1" t="s">
        <v>297</v>
      </c>
      <c r="N70" s="30" t="s">
        <v>461</v>
      </c>
      <c r="O70" s="1" t="s">
        <v>462</v>
      </c>
      <c r="P70" s="1">
        <v>796</v>
      </c>
      <c r="Q70" s="104" t="s">
        <v>308</v>
      </c>
      <c r="R70" s="114">
        <v>3</v>
      </c>
      <c r="S70" s="105">
        <v>312000</v>
      </c>
      <c r="T70" s="105">
        <f t="shared" si="4"/>
        <v>936000</v>
      </c>
      <c r="U70" s="105">
        <f t="shared" si="2"/>
        <v>1048320.0000000001</v>
      </c>
      <c r="V70" s="104"/>
      <c r="W70" s="101">
        <v>2015</v>
      </c>
      <c r="X70" s="106"/>
      <c r="Y70" s="65"/>
    </row>
    <row r="71" spans="1:25" s="64" customFormat="1" ht="219" customHeight="1" x14ac:dyDescent="0.25">
      <c r="A71" s="63" t="s">
        <v>585</v>
      </c>
      <c r="B71" s="1" t="s">
        <v>224</v>
      </c>
      <c r="C71" s="101" t="s">
        <v>611</v>
      </c>
      <c r="D71" s="110" t="s">
        <v>608</v>
      </c>
      <c r="E71" s="101" t="s">
        <v>612</v>
      </c>
      <c r="F71" s="110" t="s">
        <v>613</v>
      </c>
      <c r="G71" s="30" t="s">
        <v>264</v>
      </c>
      <c r="H71" s="58">
        <v>0</v>
      </c>
      <c r="I71" s="1">
        <v>750000000</v>
      </c>
      <c r="J71" s="2" t="s">
        <v>458</v>
      </c>
      <c r="K71" s="30" t="s">
        <v>459</v>
      </c>
      <c r="L71" s="1" t="s">
        <v>460</v>
      </c>
      <c r="M71" s="1" t="s">
        <v>297</v>
      </c>
      <c r="N71" s="30" t="s">
        <v>461</v>
      </c>
      <c r="O71" s="1" t="s">
        <v>462</v>
      </c>
      <c r="P71" s="1">
        <v>796</v>
      </c>
      <c r="Q71" s="103" t="s">
        <v>308</v>
      </c>
      <c r="R71" s="101">
        <f>6+6</f>
        <v>12</v>
      </c>
      <c r="S71" s="105">
        <v>30000</v>
      </c>
      <c r="T71" s="105">
        <f t="shared" si="4"/>
        <v>360000</v>
      </c>
      <c r="U71" s="105">
        <f t="shared" si="2"/>
        <v>403200.00000000006</v>
      </c>
      <c r="V71" s="104"/>
      <c r="W71" s="101">
        <v>2015</v>
      </c>
      <c r="X71" s="109"/>
      <c r="Y71" s="65"/>
    </row>
    <row r="72" spans="1:25" s="64" customFormat="1" ht="205.5" customHeight="1" x14ac:dyDescent="0.25">
      <c r="A72" s="63" t="s">
        <v>586</v>
      </c>
      <c r="B72" s="1" t="s">
        <v>224</v>
      </c>
      <c r="C72" s="101" t="s">
        <v>611</v>
      </c>
      <c r="D72" s="110" t="s">
        <v>608</v>
      </c>
      <c r="E72" s="101" t="s">
        <v>612</v>
      </c>
      <c r="F72" s="110" t="s">
        <v>614</v>
      </c>
      <c r="G72" s="30" t="s">
        <v>264</v>
      </c>
      <c r="H72" s="58">
        <v>0</v>
      </c>
      <c r="I72" s="1">
        <v>750000000</v>
      </c>
      <c r="J72" s="2" t="s">
        <v>458</v>
      </c>
      <c r="K72" s="30" t="s">
        <v>459</v>
      </c>
      <c r="L72" s="1" t="s">
        <v>460</v>
      </c>
      <c r="M72" s="1" t="s">
        <v>297</v>
      </c>
      <c r="N72" s="30" t="s">
        <v>461</v>
      </c>
      <c r="O72" s="1" t="s">
        <v>462</v>
      </c>
      <c r="P72" s="1">
        <v>796</v>
      </c>
      <c r="Q72" s="103" t="s">
        <v>308</v>
      </c>
      <c r="R72" s="101">
        <f>6+10</f>
        <v>16</v>
      </c>
      <c r="S72" s="105">
        <v>34000</v>
      </c>
      <c r="T72" s="105">
        <f t="shared" si="4"/>
        <v>544000</v>
      </c>
      <c r="U72" s="105">
        <f t="shared" si="2"/>
        <v>609280</v>
      </c>
      <c r="V72" s="104"/>
      <c r="W72" s="101">
        <v>2015</v>
      </c>
      <c r="X72" s="109"/>
      <c r="Y72" s="65"/>
    </row>
    <row r="73" spans="1:25" s="64" customFormat="1" ht="175.5" customHeight="1" x14ac:dyDescent="0.25">
      <c r="A73" s="63" t="s">
        <v>587</v>
      </c>
      <c r="B73" s="1" t="s">
        <v>224</v>
      </c>
      <c r="C73" s="101" t="s">
        <v>615</v>
      </c>
      <c r="D73" s="104" t="s">
        <v>616</v>
      </c>
      <c r="E73" s="101" t="s">
        <v>617</v>
      </c>
      <c r="F73" s="103" t="s">
        <v>618</v>
      </c>
      <c r="G73" s="30" t="s">
        <v>264</v>
      </c>
      <c r="H73" s="58">
        <v>0</v>
      </c>
      <c r="I73" s="1">
        <v>750000000</v>
      </c>
      <c r="J73" s="2" t="s">
        <v>458</v>
      </c>
      <c r="K73" s="30" t="s">
        <v>471</v>
      </c>
      <c r="L73" s="1" t="s">
        <v>460</v>
      </c>
      <c r="M73" s="1" t="s">
        <v>297</v>
      </c>
      <c r="N73" s="30" t="s">
        <v>461</v>
      </c>
      <c r="O73" s="1" t="s">
        <v>462</v>
      </c>
      <c r="P73" s="1">
        <v>796</v>
      </c>
      <c r="Q73" s="104" t="s">
        <v>308</v>
      </c>
      <c r="R73" s="121">
        <v>1</v>
      </c>
      <c r="S73" s="105">
        <v>136000</v>
      </c>
      <c r="T73" s="105">
        <f t="shared" si="4"/>
        <v>136000</v>
      </c>
      <c r="U73" s="105">
        <f t="shared" si="2"/>
        <v>152320</v>
      </c>
      <c r="V73" s="104"/>
      <c r="W73" s="101">
        <v>2015</v>
      </c>
      <c r="X73" s="106"/>
      <c r="Y73" s="65"/>
    </row>
    <row r="74" spans="1:25" s="64" customFormat="1" ht="228.75" customHeight="1" x14ac:dyDescent="0.25">
      <c r="A74" s="63" t="s">
        <v>588</v>
      </c>
      <c r="B74" s="1" t="s">
        <v>224</v>
      </c>
      <c r="C74" s="101" t="s">
        <v>619</v>
      </c>
      <c r="D74" s="110" t="s">
        <v>620</v>
      </c>
      <c r="E74" s="104" t="s">
        <v>621</v>
      </c>
      <c r="F74" s="108" t="s">
        <v>622</v>
      </c>
      <c r="G74" s="30" t="s">
        <v>264</v>
      </c>
      <c r="H74" s="58">
        <v>0</v>
      </c>
      <c r="I74" s="1">
        <v>750000000</v>
      </c>
      <c r="J74" s="2" t="s">
        <v>458</v>
      </c>
      <c r="K74" s="30" t="s">
        <v>459</v>
      </c>
      <c r="L74" s="1" t="s">
        <v>460</v>
      </c>
      <c r="M74" s="1" t="s">
        <v>297</v>
      </c>
      <c r="N74" s="30" t="s">
        <v>461</v>
      </c>
      <c r="O74" s="1" t="s">
        <v>462</v>
      </c>
      <c r="P74" s="1">
        <v>796</v>
      </c>
      <c r="Q74" s="104" t="s">
        <v>308</v>
      </c>
      <c r="R74" s="101">
        <v>1</v>
      </c>
      <c r="S74" s="105">
        <v>113000</v>
      </c>
      <c r="T74" s="105">
        <f t="shared" si="4"/>
        <v>113000</v>
      </c>
      <c r="U74" s="105">
        <f t="shared" si="2"/>
        <v>126560.00000000001</v>
      </c>
      <c r="V74" s="104"/>
      <c r="W74" s="101">
        <v>2015</v>
      </c>
      <c r="X74" s="109"/>
      <c r="Y74" s="65"/>
    </row>
    <row r="75" spans="1:25" s="64" customFormat="1" ht="192.75" customHeight="1" x14ac:dyDescent="0.25">
      <c r="A75" s="63" t="s">
        <v>589</v>
      </c>
      <c r="B75" s="1" t="s">
        <v>224</v>
      </c>
      <c r="C75" s="101" t="s">
        <v>623</v>
      </c>
      <c r="D75" s="101" t="s">
        <v>620</v>
      </c>
      <c r="E75" s="103" t="s">
        <v>624</v>
      </c>
      <c r="F75" s="101" t="s">
        <v>625</v>
      </c>
      <c r="G75" s="30" t="s">
        <v>264</v>
      </c>
      <c r="H75" s="58">
        <v>0</v>
      </c>
      <c r="I75" s="1">
        <v>750000000</v>
      </c>
      <c r="J75" s="2" t="s">
        <v>458</v>
      </c>
      <c r="K75" s="30" t="s">
        <v>459</v>
      </c>
      <c r="L75" s="1" t="s">
        <v>460</v>
      </c>
      <c r="M75" s="1" t="s">
        <v>297</v>
      </c>
      <c r="N75" s="30" t="s">
        <v>461</v>
      </c>
      <c r="O75" s="1" t="s">
        <v>462</v>
      </c>
      <c r="P75" s="1">
        <v>796</v>
      </c>
      <c r="Q75" s="104" t="s">
        <v>308</v>
      </c>
      <c r="R75" s="101">
        <v>2</v>
      </c>
      <c r="S75" s="105">
        <v>11900</v>
      </c>
      <c r="T75" s="105">
        <f t="shared" si="4"/>
        <v>23800</v>
      </c>
      <c r="U75" s="105">
        <f t="shared" si="2"/>
        <v>26656.000000000004</v>
      </c>
      <c r="V75" s="104"/>
      <c r="W75" s="101">
        <v>2015</v>
      </c>
      <c r="X75" s="106"/>
      <c r="Y75" s="65"/>
    </row>
    <row r="76" spans="1:25" s="64" customFormat="1" ht="140.25" customHeight="1" x14ac:dyDescent="0.25">
      <c r="A76" s="63" t="s">
        <v>590</v>
      </c>
      <c r="B76" s="1" t="s">
        <v>224</v>
      </c>
      <c r="C76" s="101" t="s">
        <v>623</v>
      </c>
      <c r="D76" s="101" t="s">
        <v>620</v>
      </c>
      <c r="E76" s="103" t="s">
        <v>624</v>
      </c>
      <c r="F76" s="101" t="s">
        <v>626</v>
      </c>
      <c r="G76" s="30" t="s">
        <v>264</v>
      </c>
      <c r="H76" s="58">
        <v>0</v>
      </c>
      <c r="I76" s="1">
        <v>750000000</v>
      </c>
      <c r="J76" s="2" t="s">
        <v>458</v>
      </c>
      <c r="K76" s="30" t="s">
        <v>459</v>
      </c>
      <c r="L76" s="1" t="s">
        <v>460</v>
      </c>
      <c r="M76" s="1" t="s">
        <v>297</v>
      </c>
      <c r="N76" s="30" t="s">
        <v>461</v>
      </c>
      <c r="O76" s="1" t="s">
        <v>462</v>
      </c>
      <c r="P76" s="1">
        <v>796</v>
      </c>
      <c r="Q76" s="103" t="s">
        <v>308</v>
      </c>
      <c r="R76" s="101">
        <v>2</v>
      </c>
      <c r="S76" s="105">
        <v>6400</v>
      </c>
      <c r="T76" s="105">
        <f t="shared" si="4"/>
        <v>12800</v>
      </c>
      <c r="U76" s="105">
        <f t="shared" si="2"/>
        <v>14336.000000000002</v>
      </c>
      <c r="V76" s="104"/>
      <c r="W76" s="101">
        <v>2015</v>
      </c>
      <c r="X76" s="106"/>
      <c r="Y76" s="65"/>
    </row>
    <row r="77" spans="1:25" s="64" customFormat="1" ht="135.75" customHeight="1" x14ac:dyDescent="0.25">
      <c r="A77" s="63" t="s">
        <v>591</v>
      </c>
      <c r="B77" s="1" t="s">
        <v>224</v>
      </c>
      <c r="C77" s="101" t="s">
        <v>623</v>
      </c>
      <c r="D77" s="101" t="s">
        <v>620</v>
      </c>
      <c r="E77" s="103" t="s">
        <v>624</v>
      </c>
      <c r="F77" s="101" t="s">
        <v>627</v>
      </c>
      <c r="G77" s="30" t="s">
        <v>264</v>
      </c>
      <c r="H77" s="58">
        <v>0</v>
      </c>
      <c r="I77" s="1">
        <v>750000000</v>
      </c>
      <c r="J77" s="2" t="s">
        <v>458</v>
      </c>
      <c r="K77" s="30" t="s">
        <v>459</v>
      </c>
      <c r="L77" s="1" t="s">
        <v>460</v>
      </c>
      <c r="M77" s="1" t="s">
        <v>297</v>
      </c>
      <c r="N77" s="30" t="s">
        <v>461</v>
      </c>
      <c r="O77" s="1" t="s">
        <v>462</v>
      </c>
      <c r="P77" s="1">
        <v>796</v>
      </c>
      <c r="Q77" s="103" t="s">
        <v>308</v>
      </c>
      <c r="R77" s="101">
        <v>2</v>
      </c>
      <c r="S77" s="105">
        <v>4400</v>
      </c>
      <c r="T77" s="105">
        <f t="shared" si="4"/>
        <v>8800</v>
      </c>
      <c r="U77" s="105">
        <f t="shared" ref="U77:U121" si="5">T77*1.12</f>
        <v>9856.0000000000018</v>
      </c>
      <c r="V77" s="104"/>
      <c r="W77" s="101">
        <v>2015</v>
      </c>
      <c r="X77" s="106"/>
      <c r="Y77" s="65"/>
    </row>
    <row r="78" spans="1:25" s="64" customFormat="1" ht="145.5" customHeight="1" x14ac:dyDescent="0.25">
      <c r="A78" s="63" t="s">
        <v>908</v>
      </c>
      <c r="B78" s="1" t="s">
        <v>224</v>
      </c>
      <c r="C78" s="101" t="s">
        <v>623</v>
      </c>
      <c r="D78" s="101" t="s">
        <v>620</v>
      </c>
      <c r="E78" s="103" t="s">
        <v>624</v>
      </c>
      <c r="F78" s="101" t="s">
        <v>628</v>
      </c>
      <c r="G78" s="30" t="s">
        <v>264</v>
      </c>
      <c r="H78" s="58">
        <v>0</v>
      </c>
      <c r="I78" s="1">
        <v>750000000</v>
      </c>
      <c r="J78" s="2" t="s">
        <v>458</v>
      </c>
      <c r="K78" s="30" t="s">
        <v>459</v>
      </c>
      <c r="L78" s="1" t="s">
        <v>460</v>
      </c>
      <c r="M78" s="1" t="s">
        <v>297</v>
      </c>
      <c r="N78" s="30" t="s">
        <v>461</v>
      </c>
      <c r="O78" s="1" t="s">
        <v>462</v>
      </c>
      <c r="P78" s="1">
        <v>796</v>
      </c>
      <c r="Q78" s="103" t="s">
        <v>308</v>
      </c>
      <c r="R78" s="101">
        <v>2</v>
      </c>
      <c r="S78" s="105">
        <v>4500</v>
      </c>
      <c r="T78" s="105">
        <f t="shared" si="4"/>
        <v>9000</v>
      </c>
      <c r="U78" s="105">
        <f t="shared" si="5"/>
        <v>10080.000000000002</v>
      </c>
      <c r="V78" s="104"/>
      <c r="W78" s="101">
        <v>2015</v>
      </c>
      <c r="X78" s="106"/>
      <c r="Y78" s="65"/>
    </row>
    <row r="79" spans="1:25" s="64" customFormat="1" ht="132.75" customHeight="1" x14ac:dyDescent="0.25">
      <c r="A79" s="63" t="s">
        <v>909</v>
      </c>
      <c r="B79" s="1" t="s">
        <v>224</v>
      </c>
      <c r="C79" s="101" t="s">
        <v>629</v>
      </c>
      <c r="D79" s="101" t="s">
        <v>620</v>
      </c>
      <c r="E79" s="103" t="s">
        <v>630</v>
      </c>
      <c r="F79" s="101" t="s">
        <v>631</v>
      </c>
      <c r="G79" s="30" t="s">
        <v>264</v>
      </c>
      <c r="H79" s="58">
        <v>0</v>
      </c>
      <c r="I79" s="1">
        <v>750000000</v>
      </c>
      <c r="J79" s="2" t="s">
        <v>458</v>
      </c>
      <c r="K79" s="30" t="s">
        <v>459</v>
      </c>
      <c r="L79" s="1" t="s">
        <v>460</v>
      </c>
      <c r="M79" s="1" t="s">
        <v>297</v>
      </c>
      <c r="N79" s="30" t="s">
        <v>461</v>
      </c>
      <c r="O79" s="1" t="s">
        <v>462</v>
      </c>
      <c r="P79" s="1">
        <v>796</v>
      </c>
      <c r="Q79" s="103" t="s">
        <v>308</v>
      </c>
      <c r="R79" s="101">
        <v>2</v>
      </c>
      <c r="S79" s="105">
        <v>19500</v>
      </c>
      <c r="T79" s="105">
        <f t="shared" si="4"/>
        <v>39000</v>
      </c>
      <c r="U79" s="105">
        <f t="shared" si="5"/>
        <v>43680.000000000007</v>
      </c>
      <c r="V79" s="104"/>
      <c r="W79" s="101">
        <v>2015</v>
      </c>
      <c r="X79" s="106"/>
      <c r="Y79" s="65"/>
    </row>
    <row r="80" spans="1:25" s="64" customFormat="1" ht="162.75" customHeight="1" x14ac:dyDescent="0.25">
      <c r="A80" s="63" t="s">
        <v>910</v>
      </c>
      <c r="B80" s="1" t="s">
        <v>224</v>
      </c>
      <c r="C80" s="101" t="s">
        <v>629</v>
      </c>
      <c r="D80" s="101" t="s">
        <v>620</v>
      </c>
      <c r="E80" s="103" t="s">
        <v>630</v>
      </c>
      <c r="F80" s="101" t="s">
        <v>632</v>
      </c>
      <c r="G80" s="30" t="s">
        <v>264</v>
      </c>
      <c r="H80" s="58">
        <v>0</v>
      </c>
      <c r="I80" s="1">
        <v>750000000</v>
      </c>
      <c r="J80" s="2" t="s">
        <v>458</v>
      </c>
      <c r="K80" s="30" t="s">
        <v>471</v>
      </c>
      <c r="L80" s="1" t="s">
        <v>460</v>
      </c>
      <c r="M80" s="1" t="s">
        <v>297</v>
      </c>
      <c r="N80" s="30" t="s">
        <v>461</v>
      </c>
      <c r="O80" s="1" t="s">
        <v>462</v>
      </c>
      <c r="P80" s="1">
        <v>796</v>
      </c>
      <c r="Q80" s="103" t="s">
        <v>308</v>
      </c>
      <c r="R80" s="101">
        <v>2</v>
      </c>
      <c r="S80" s="105">
        <v>19500</v>
      </c>
      <c r="T80" s="105">
        <f t="shared" si="4"/>
        <v>39000</v>
      </c>
      <c r="U80" s="105">
        <f t="shared" si="5"/>
        <v>43680.000000000007</v>
      </c>
      <c r="V80" s="104"/>
      <c r="W80" s="101">
        <v>2015</v>
      </c>
      <c r="X80" s="106"/>
      <c r="Y80" s="65"/>
    </row>
    <row r="81" spans="1:25" s="64" customFormat="1" ht="136.5" customHeight="1" x14ac:dyDescent="0.25">
      <c r="A81" s="63" t="s">
        <v>911</v>
      </c>
      <c r="B81" s="1" t="s">
        <v>224</v>
      </c>
      <c r="C81" s="101" t="s">
        <v>629</v>
      </c>
      <c r="D81" s="101" t="s">
        <v>620</v>
      </c>
      <c r="E81" s="103" t="s">
        <v>630</v>
      </c>
      <c r="F81" s="101" t="s">
        <v>633</v>
      </c>
      <c r="G81" s="30" t="s">
        <v>264</v>
      </c>
      <c r="H81" s="58">
        <v>0</v>
      </c>
      <c r="I81" s="1">
        <v>750000000</v>
      </c>
      <c r="J81" s="2" t="s">
        <v>458</v>
      </c>
      <c r="K81" s="30" t="s">
        <v>459</v>
      </c>
      <c r="L81" s="1" t="s">
        <v>460</v>
      </c>
      <c r="M81" s="1" t="s">
        <v>297</v>
      </c>
      <c r="N81" s="30" t="s">
        <v>461</v>
      </c>
      <c r="O81" s="1" t="s">
        <v>462</v>
      </c>
      <c r="P81" s="1">
        <v>796</v>
      </c>
      <c r="Q81" s="103" t="s">
        <v>308</v>
      </c>
      <c r="R81" s="101">
        <v>2</v>
      </c>
      <c r="S81" s="105">
        <v>19500</v>
      </c>
      <c r="T81" s="105">
        <f t="shared" si="4"/>
        <v>39000</v>
      </c>
      <c r="U81" s="105">
        <f t="shared" si="5"/>
        <v>43680.000000000007</v>
      </c>
      <c r="V81" s="104"/>
      <c r="W81" s="101">
        <v>2015</v>
      </c>
      <c r="X81" s="106"/>
      <c r="Y81" s="65"/>
    </row>
    <row r="82" spans="1:25" s="64" customFormat="1" ht="137.25" customHeight="1" x14ac:dyDescent="0.25">
      <c r="A82" s="63" t="s">
        <v>912</v>
      </c>
      <c r="B82" s="1" t="s">
        <v>224</v>
      </c>
      <c r="C82" s="101" t="s">
        <v>629</v>
      </c>
      <c r="D82" s="101" t="s">
        <v>620</v>
      </c>
      <c r="E82" s="103" t="s">
        <v>630</v>
      </c>
      <c r="F82" s="101" t="s">
        <v>634</v>
      </c>
      <c r="G82" s="30" t="s">
        <v>264</v>
      </c>
      <c r="H82" s="58">
        <v>0</v>
      </c>
      <c r="I82" s="1">
        <v>750000000</v>
      </c>
      <c r="J82" s="2" t="s">
        <v>458</v>
      </c>
      <c r="K82" s="30" t="s">
        <v>459</v>
      </c>
      <c r="L82" s="1" t="s">
        <v>460</v>
      </c>
      <c r="M82" s="1" t="s">
        <v>297</v>
      </c>
      <c r="N82" s="30" t="s">
        <v>461</v>
      </c>
      <c r="O82" s="1" t="s">
        <v>462</v>
      </c>
      <c r="P82" s="1">
        <v>796</v>
      </c>
      <c r="Q82" s="103" t="s">
        <v>308</v>
      </c>
      <c r="R82" s="101">
        <v>2</v>
      </c>
      <c r="S82" s="105">
        <v>19500</v>
      </c>
      <c r="T82" s="105">
        <f t="shared" si="4"/>
        <v>39000</v>
      </c>
      <c r="U82" s="105">
        <f t="shared" si="5"/>
        <v>43680.000000000007</v>
      </c>
      <c r="V82" s="104"/>
      <c r="W82" s="101">
        <v>2015</v>
      </c>
      <c r="X82" s="106"/>
      <c r="Y82" s="65"/>
    </row>
    <row r="83" spans="1:25" s="64" customFormat="1" ht="124.5" customHeight="1" x14ac:dyDescent="0.25">
      <c r="A83" s="63" t="s">
        <v>913</v>
      </c>
      <c r="B83" s="1" t="s">
        <v>224</v>
      </c>
      <c r="C83" s="101" t="s">
        <v>629</v>
      </c>
      <c r="D83" s="101" t="s">
        <v>620</v>
      </c>
      <c r="E83" s="103" t="s">
        <v>630</v>
      </c>
      <c r="F83" s="101" t="s">
        <v>635</v>
      </c>
      <c r="G83" s="30" t="s">
        <v>264</v>
      </c>
      <c r="H83" s="58">
        <v>0</v>
      </c>
      <c r="I83" s="1">
        <v>750000000</v>
      </c>
      <c r="J83" s="2" t="s">
        <v>458</v>
      </c>
      <c r="K83" s="30" t="s">
        <v>459</v>
      </c>
      <c r="L83" s="1" t="s">
        <v>460</v>
      </c>
      <c r="M83" s="1" t="s">
        <v>297</v>
      </c>
      <c r="N83" s="30" t="s">
        <v>461</v>
      </c>
      <c r="O83" s="1" t="s">
        <v>462</v>
      </c>
      <c r="P83" s="1">
        <v>796</v>
      </c>
      <c r="Q83" s="103" t="s">
        <v>308</v>
      </c>
      <c r="R83" s="101">
        <v>1</v>
      </c>
      <c r="S83" s="105">
        <v>17500</v>
      </c>
      <c r="T83" s="105">
        <f t="shared" si="4"/>
        <v>17500</v>
      </c>
      <c r="U83" s="105">
        <f t="shared" si="5"/>
        <v>19600.000000000004</v>
      </c>
      <c r="V83" s="104"/>
      <c r="W83" s="101">
        <v>2015</v>
      </c>
      <c r="X83" s="106"/>
      <c r="Y83" s="65"/>
    </row>
    <row r="84" spans="1:25" s="64" customFormat="1" ht="157.5" customHeight="1" x14ac:dyDescent="0.25">
      <c r="A84" s="63" t="s">
        <v>914</v>
      </c>
      <c r="B84" s="1" t="s">
        <v>224</v>
      </c>
      <c r="C84" s="101" t="s">
        <v>629</v>
      </c>
      <c r="D84" s="101" t="s">
        <v>620</v>
      </c>
      <c r="E84" s="103" t="s">
        <v>630</v>
      </c>
      <c r="F84" s="101" t="s">
        <v>636</v>
      </c>
      <c r="G84" s="30" t="s">
        <v>264</v>
      </c>
      <c r="H84" s="58">
        <v>0</v>
      </c>
      <c r="I84" s="1">
        <v>750000000</v>
      </c>
      <c r="J84" s="2" t="s">
        <v>458</v>
      </c>
      <c r="K84" s="30" t="s">
        <v>471</v>
      </c>
      <c r="L84" s="1" t="s">
        <v>460</v>
      </c>
      <c r="M84" s="1" t="s">
        <v>297</v>
      </c>
      <c r="N84" s="30" t="s">
        <v>461</v>
      </c>
      <c r="O84" s="1" t="s">
        <v>462</v>
      </c>
      <c r="P84" s="1">
        <v>796</v>
      </c>
      <c r="Q84" s="103" t="s">
        <v>308</v>
      </c>
      <c r="R84" s="101">
        <v>1</v>
      </c>
      <c r="S84" s="105">
        <v>11000</v>
      </c>
      <c r="T84" s="105">
        <f t="shared" si="4"/>
        <v>11000</v>
      </c>
      <c r="U84" s="105">
        <f t="shared" si="5"/>
        <v>12320.000000000002</v>
      </c>
      <c r="V84" s="104"/>
      <c r="W84" s="101">
        <v>2015</v>
      </c>
      <c r="X84" s="106"/>
      <c r="Y84" s="65"/>
    </row>
    <row r="85" spans="1:25" s="64" customFormat="1" ht="143.25" customHeight="1" x14ac:dyDescent="0.25">
      <c r="A85" s="63" t="s">
        <v>915</v>
      </c>
      <c r="B85" s="1" t="s">
        <v>224</v>
      </c>
      <c r="C85" s="101" t="s">
        <v>637</v>
      </c>
      <c r="D85" s="101" t="s">
        <v>620</v>
      </c>
      <c r="E85" s="103" t="s">
        <v>638</v>
      </c>
      <c r="F85" s="101" t="s">
        <v>639</v>
      </c>
      <c r="G85" s="30" t="s">
        <v>264</v>
      </c>
      <c r="H85" s="58">
        <v>0</v>
      </c>
      <c r="I85" s="1">
        <v>750000000</v>
      </c>
      <c r="J85" s="2" t="s">
        <v>458</v>
      </c>
      <c r="K85" s="30" t="s">
        <v>471</v>
      </c>
      <c r="L85" s="1" t="s">
        <v>460</v>
      </c>
      <c r="M85" s="1" t="s">
        <v>297</v>
      </c>
      <c r="N85" s="30" t="s">
        <v>461</v>
      </c>
      <c r="O85" s="1" t="s">
        <v>462</v>
      </c>
      <c r="P85" s="1">
        <v>796</v>
      </c>
      <c r="Q85" s="103" t="s">
        <v>308</v>
      </c>
      <c r="R85" s="101">
        <v>1</v>
      </c>
      <c r="S85" s="105">
        <v>21100</v>
      </c>
      <c r="T85" s="105">
        <f t="shared" si="4"/>
        <v>21100</v>
      </c>
      <c r="U85" s="105">
        <f t="shared" si="5"/>
        <v>23632.000000000004</v>
      </c>
      <c r="V85" s="104"/>
      <c r="W85" s="101">
        <v>2015</v>
      </c>
      <c r="X85" s="106"/>
      <c r="Y85" s="65"/>
    </row>
    <row r="86" spans="1:25" s="64" customFormat="1" ht="159.75" customHeight="1" x14ac:dyDescent="0.25">
      <c r="A86" s="63" t="s">
        <v>916</v>
      </c>
      <c r="B86" s="1" t="s">
        <v>224</v>
      </c>
      <c r="C86" s="101" t="s">
        <v>637</v>
      </c>
      <c r="D86" s="101" t="s">
        <v>620</v>
      </c>
      <c r="E86" s="103" t="s">
        <v>638</v>
      </c>
      <c r="F86" s="101" t="s">
        <v>640</v>
      </c>
      <c r="G86" s="30" t="s">
        <v>264</v>
      </c>
      <c r="H86" s="58">
        <v>0</v>
      </c>
      <c r="I86" s="1">
        <v>750000000</v>
      </c>
      <c r="J86" s="2" t="s">
        <v>458</v>
      </c>
      <c r="K86" s="30" t="s">
        <v>459</v>
      </c>
      <c r="L86" s="1" t="s">
        <v>460</v>
      </c>
      <c r="M86" s="1" t="s">
        <v>297</v>
      </c>
      <c r="N86" s="30" t="s">
        <v>461</v>
      </c>
      <c r="O86" s="1" t="s">
        <v>462</v>
      </c>
      <c r="P86" s="1">
        <v>796</v>
      </c>
      <c r="Q86" s="103" t="s">
        <v>308</v>
      </c>
      <c r="R86" s="101">
        <v>1</v>
      </c>
      <c r="S86" s="105">
        <v>29300</v>
      </c>
      <c r="T86" s="105">
        <f t="shared" si="4"/>
        <v>29300</v>
      </c>
      <c r="U86" s="105">
        <f t="shared" si="5"/>
        <v>32816</v>
      </c>
      <c r="V86" s="104"/>
      <c r="W86" s="101">
        <v>2015</v>
      </c>
      <c r="X86" s="106"/>
      <c r="Y86" s="65"/>
    </row>
    <row r="87" spans="1:25" s="64" customFormat="1" ht="148.5" customHeight="1" x14ac:dyDescent="0.25">
      <c r="A87" s="63" t="s">
        <v>917</v>
      </c>
      <c r="B87" s="1" t="s">
        <v>224</v>
      </c>
      <c r="C87" s="101" t="s">
        <v>641</v>
      </c>
      <c r="D87" s="101" t="s">
        <v>620</v>
      </c>
      <c r="E87" s="103" t="s">
        <v>642</v>
      </c>
      <c r="F87" s="101" t="s">
        <v>643</v>
      </c>
      <c r="G87" s="30" t="s">
        <v>264</v>
      </c>
      <c r="H87" s="58">
        <v>0</v>
      </c>
      <c r="I87" s="1">
        <v>750000000</v>
      </c>
      <c r="J87" s="2" t="s">
        <v>458</v>
      </c>
      <c r="K87" s="30" t="s">
        <v>459</v>
      </c>
      <c r="L87" s="1" t="s">
        <v>460</v>
      </c>
      <c r="M87" s="1" t="s">
        <v>297</v>
      </c>
      <c r="N87" s="30" t="s">
        <v>461</v>
      </c>
      <c r="O87" s="1" t="s">
        <v>462</v>
      </c>
      <c r="P87" s="1">
        <v>796</v>
      </c>
      <c r="Q87" s="103" t="s">
        <v>308</v>
      </c>
      <c r="R87" s="101">
        <v>1</v>
      </c>
      <c r="S87" s="105">
        <v>28000</v>
      </c>
      <c r="T87" s="105">
        <f t="shared" si="4"/>
        <v>28000</v>
      </c>
      <c r="U87" s="105">
        <f t="shared" si="5"/>
        <v>31360.000000000004</v>
      </c>
      <c r="V87" s="104"/>
      <c r="W87" s="101">
        <v>2015</v>
      </c>
      <c r="X87" s="106"/>
      <c r="Y87" s="65"/>
    </row>
    <row r="88" spans="1:25" s="64" customFormat="1" ht="157.5" customHeight="1" x14ac:dyDescent="0.25">
      <c r="A88" s="63" t="s">
        <v>918</v>
      </c>
      <c r="B88" s="1" t="s">
        <v>224</v>
      </c>
      <c r="C88" s="101" t="s">
        <v>644</v>
      </c>
      <c r="D88" s="101" t="s">
        <v>620</v>
      </c>
      <c r="E88" s="103" t="s">
        <v>645</v>
      </c>
      <c r="F88" s="101" t="s">
        <v>646</v>
      </c>
      <c r="G88" s="30" t="s">
        <v>264</v>
      </c>
      <c r="H88" s="58">
        <v>0</v>
      </c>
      <c r="I88" s="1">
        <v>750000000</v>
      </c>
      <c r="J88" s="2" t="s">
        <v>458</v>
      </c>
      <c r="K88" s="30" t="s">
        <v>471</v>
      </c>
      <c r="L88" s="1" t="s">
        <v>460</v>
      </c>
      <c r="M88" s="1" t="s">
        <v>297</v>
      </c>
      <c r="N88" s="30" t="s">
        <v>461</v>
      </c>
      <c r="O88" s="1" t="s">
        <v>462</v>
      </c>
      <c r="P88" s="1">
        <v>796</v>
      </c>
      <c r="Q88" s="103" t="s">
        <v>308</v>
      </c>
      <c r="R88" s="101">
        <v>1</v>
      </c>
      <c r="S88" s="105">
        <v>9000</v>
      </c>
      <c r="T88" s="105">
        <f t="shared" si="4"/>
        <v>9000</v>
      </c>
      <c r="U88" s="105">
        <f t="shared" si="5"/>
        <v>10080.000000000002</v>
      </c>
      <c r="V88" s="104"/>
      <c r="W88" s="101">
        <v>2015</v>
      </c>
      <c r="X88" s="106"/>
      <c r="Y88" s="65"/>
    </row>
    <row r="89" spans="1:25" s="64" customFormat="1" ht="149.25" customHeight="1" x14ac:dyDescent="0.25">
      <c r="A89" s="63" t="s">
        <v>919</v>
      </c>
      <c r="B89" s="1" t="s">
        <v>224</v>
      </c>
      <c r="C89" s="101" t="s">
        <v>647</v>
      </c>
      <c r="D89" s="101" t="s">
        <v>620</v>
      </c>
      <c r="E89" s="103" t="s">
        <v>648</v>
      </c>
      <c r="F89" s="101" t="s">
        <v>649</v>
      </c>
      <c r="G89" s="30" t="s">
        <v>264</v>
      </c>
      <c r="H89" s="58">
        <v>0</v>
      </c>
      <c r="I89" s="1">
        <v>750000000</v>
      </c>
      <c r="J89" s="2" t="s">
        <v>458</v>
      </c>
      <c r="K89" s="30" t="s">
        <v>459</v>
      </c>
      <c r="L89" s="1" t="s">
        <v>460</v>
      </c>
      <c r="M89" s="1" t="s">
        <v>297</v>
      </c>
      <c r="N89" s="30" t="s">
        <v>461</v>
      </c>
      <c r="O89" s="1" t="s">
        <v>462</v>
      </c>
      <c r="P89" s="1">
        <v>796</v>
      </c>
      <c r="Q89" s="103" t="s">
        <v>308</v>
      </c>
      <c r="R89" s="101">
        <v>1</v>
      </c>
      <c r="S89" s="105">
        <v>18200</v>
      </c>
      <c r="T89" s="105">
        <f t="shared" si="4"/>
        <v>18200</v>
      </c>
      <c r="U89" s="105">
        <f t="shared" si="5"/>
        <v>20384.000000000004</v>
      </c>
      <c r="V89" s="104"/>
      <c r="W89" s="101">
        <v>2015</v>
      </c>
      <c r="X89" s="106"/>
      <c r="Y89" s="65"/>
    </row>
    <row r="90" spans="1:25" s="64" customFormat="1" ht="182.25" customHeight="1" x14ac:dyDescent="0.25">
      <c r="A90" s="63" t="s">
        <v>920</v>
      </c>
      <c r="B90" s="1" t="s">
        <v>224</v>
      </c>
      <c r="C90" s="101" t="s">
        <v>650</v>
      </c>
      <c r="D90" s="101" t="s">
        <v>620</v>
      </c>
      <c r="E90" s="103" t="s">
        <v>651</v>
      </c>
      <c r="F90" s="101" t="s">
        <v>652</v>
      </c>
      <c r="G90" s="30" t="s">
        <v>264</v>
      </c>
      <c r="H90" s="58">
        <v>0</v>
      </c>
      <c r="I90" s="1">
        <v>750000000</v>
      </c>
      <c r="J90" s="2" t="s">
        <v>458</v>
      </c>
      <c r="K90" s="30" t="s">
        <v>459</v>
      </c>
      <c r="L90" s="1" t="s">
        <v>460</v>
      </c>
      <c r="M90" s="1" t="s">
        <v>297</v>
      </c>
      <c r="N90" s="30" t="s">
        <v>461</v>
      </c>
      <c r="O90" s="1" t="s">
        <v>462</v>
      </c>
      <c r="P90" s="1">
        <v>796</v>
      </c>
      <c r="Q90" s="103" t="s">
        <v>308</v>
      </c>
      <c r="R90" s="101">
        <v>1</v>
      </c>
      <c r="S90" s="105">
        <v>16700</v>
      </c>
      <c r="T90" s="105">
        <f t="shared" si="4"/>
        <v>16700</v>
      </c>
      <c r="U90" s="105">
        <f t="shared" si="5"/>
        <v>18704</v>
      </c>
      <c r="V90" s="104"/>
      <c r="W90" s="101">
        <v>2015</v>
      </c>
      <c r="X90" s="106"/>
      <c r="Y90" s="65"/>
    </row>
    <row r="91" spans="1:25" s="64" customFormat="1" ht="156.75" customHeight="1" x14ac:dyDescent="0.25">
      <c r="A91" s="63" t="s">
        <v>921</v>
      </c>
      <c r="B91" s="1" t="s">
        <v>224</v>
      </c>
      <c r="C91" s="122" t="s">
        <v>650</v>
      </c>
      <c r="D91" s="101" t="s">
        <v>620</v>
      </c>
      <c r="E91" s="103" t="s">
        <v>651</v>
      </c>
      <c r="F91" s="101" t="s">
        <v>653</v>
      </c>
      <c r="G91" s="30" t="s">
        <v>264</v>
      </c>
      <c r="H91" s="58">
        <v>0</v>
      </c>
      <c r="I91" s="1">
        <v>750000000</v>
      </c>
      <c r="J91" s="2" t="s">
        <v>458</v>
      </c>
      <c r="K91" s="30" t="s">
        <v>459</v>
      </c>
      <c r="L91" s="1" t="s">
        <v>460</v>
      </c>
      <c r="M91" s="1" t="s">
        <v>297</v>
      </c>
      <c r="N91" s="30" t="s">
        <v>461</v>
      </c>
      <c r="O91" s="1" t="s">
        <v>462</v>
      </c>
      <c r="P91" s="1">
        <v>796</v>
      </c>
      <c r="Q91" s="103" t="s">
        <v>308</v>
      </c>
      <c r="R91" s="101">
        <v>1</v>
      </c>
      <c r="S91" s="105">
        <v>17200</v>
      </c>
      <c r="T91" s="105">
        <f t="shared" si="4"/>
        <v>17200</v>
      </c>
      <c r="U91" s="105">
        <f t="shared" si="5"/>
        <v>19264.000000000004</v>
      </c>
      <c r="V91" s="104"/>
      <c r="W91" s="101">
        <v>2015</v>
      </c>
      <c r="X91" s="106"/>
      <c r="Y91" s="65"/>
    </row>
    <row r="92" spans="1:25" s="64" customFormat="1" ht="191.25" customHeight="1" x14ac:dyDescent="0.25">
      <c r="A92" s="63" t="s">
        <v>922</v>
      </c>
      <c r="B92" s="1" t="s">
        <v>224</v>
      </c>
      <c r="C92" s="101" t="s">
        <v>623</v>
      </c>
      <c r="D92" s="101" t="s">
        <v>620</v>
      </c>
      <c r="E92" s="103" t="s">
        <v>624</v>
      </c>
      <c r="F92" s="101" t="s">
        <v>654</v>
      </c>
      <c r="G92" s="30" t="s">
        <v>264</v>
      </c>
      <c r="H92" s="58">
        <v>0</v>
      </c>
      <c r="I92" s="1">
        <v>750000000</v>
      </c>
      <c r="J92" s="2" t="s">
        <v>458</v>
      </c>
      <c r="K92" s="30" t="s">
        <v>459</v>
      </c>
      <c r="L92" s="1" t="s">
        <v>460</v>
      </c>
      <c r="M92" s="1" t="s">
        <v>297</v>
      </c>
      <c r="N92" s="30" t="s">
        <v>461</v>
      </c>
      <c r="O92" s="1" t="s">
        <v>462</v>
      </c>
      <c r="P92" s="1">
        <v>796</v>
      </c>
      <c r="Q92" s="103" t="s">
        <v>308</v>
      </c>
      <c r="R92" s="101">
        <v>1</v>
      </c>
      <c r="S92" s="105">
        <v>9100</v>
      </c>
      <c r="T92" s="105">
        <f t="shared" si="4"/>
        <v>9100</v>
      </c>
      <c r="U92" s="105">
        <f t="shared" si="5"/>
        <v>10192.000000000002</v>
      </c>
      <c r="V92" s="104"/>
      <c r="W92" s="101">
        <v>2015</v>
      </c>
      <c r="X92" s="106"/>
      <c r="Y92" s="65"/>
    </row>
    <row r="93" spans="1:25" s="64" customFormat="1" ht="187.5" customHeight="1" x14ac:dyDescent="0.25">
      <c r="A93" s="63" t="s">
        <v>923</v>
      </c>
      <c r="B93" s="1" t="s">
        <v>224</v>
      </c>
      <c r="C93" s="101" t="s">
        <v>655</v>
      </c>
      <c r="D93" s="101" t="s">
        <v>620</v>
      </c>
      <c r="E93" s="103" t="s">
        <v>656</v>
      </c>
      <c r="F93" s="101" t="s">
        <v>657</v>
      </c>
      <c r="G93" s="30" t="s">
        <v>264</v>
      </c>
      <c r="H93" s="58">
        <v>0</v>
      </c>
      <c r="I93" s="1">
        <v>750000000</v>
      </c>
      <c r="J93" s="2" t="s">
        <v>458</v>
      </c>
      <c r="K93" s="30" t="s">
        <v>471</v>
      </c>
      <c r="L93" s="1" t="s">
        <v>460</v>
      </c>
      <c r="M93" s="1" t="s">
        <v>297</v>
      </c>
      <c r="N93" s="30" t="s">
        <v>461</v>
      </c>
      <c r="O93" s="1" t="s">
        <v>462</v>
      </c>
      <c r="P93" s="1">
        <v>796</v>
      </c>
      <c r="Q93" s="103" t="s">
        <v>308</v>
      </c>
      <c r="R93" s="101">
        <v>1</v>
      </c>
      <c r="S93" s="105">
        <v>3500</v>
      </c>
      <c r="T93" s="105">
        <f t="shared" si="4"/>
        <v>3500</v>
      </c>
      <c r="U93" s="105">
        <f t="shared" si="5"/>
        <v>3920.0000000000005</v>
      </c>
      <c r="V93" s="104"/>
      <c r="W93" s="101">
        <v>2015</v>
      </c>
      <c r="X93" s="106"/>
      <c r="Y93" s="65"/>
    </row>
    <row r="94" spans="1:25" s="64" customFormat="1" ht="159" customHeight="1" x14ac:dyDescent="0.25">
      <c r="A94" s="63" t="s">
        <v>924</v>
      </c>
      <c r="B94" s="1" t="s">
        <v>224</v>
      </c>
      <c r="C94" s="101" t="s">
        <v>655</v>
      </c>
      <c r="D94" s="101" t="s">
        <v>620</v>
      </c>
      <c r="E94" s="103" t="s">
        <v>656</v>
      </c>
      <c r="F94" s="101" t="s">
        <v>658</v>
      </c>
      <c r="G94" s="30" t="s">
        <v>264</v>
      </c>
      <c r="H94" s="58">
        <v>0</v>
      </c>
      <c r="I94" s="1">
        <v>750000000</v>
      </c>
      <c r="J94" s="2" t="s">
        <v>458</v>
      </c>
      <c r="K94" s="30" t="s">
        <v>459</v>
      </c>
      <c r="L94" s="1" t="s">
        <v>460</v>
      </c>
      <c r="M94" s="1" t="s">
        <v>297</v>
      </c>
      <c r="N94" s="30" t="s">
        <v>461</v>
      </c>
      <c r="O94" s="1" t="s">
        <v>462</v>
      </c>
      <c r="P94" s="1">
        <v>796</v>
      </c>
      <c r="Q94" s="103" t="s">
        <v>308</v>
      </c>
      <c r="R94" s="101">
        <v>3</v>
      </c>
      <c r="S94" s="105">
        <v>2900</v>
      </c>
      <c r="T94" s="105">
        <f t="shared" si="4"/>
        <v>8700</v>
      </c>
      <c r="U94" s="105">
        <f t="shared" si="5"/>
        <v>9744.0000000000018</v>
      </c>
      <c r="V94" s="104"/>
      <c r="W94" s="101">
        <v>2015</v>
      </c>
      <c r="X94" s="106"/>
      <c r="Y94" s="65"/>
    </row>
    <row r="95" spans="1:25" s="64" customFormat="1" ht="159.75" customHeight="1" x14ac:dyDescent="0.25">
      <c r="A95" s="63" t="s">
        <v>925</v>
      </c>
      <c r="B95" s="1" t="s">
        <v>224</v>
      </c>
      <c r="C95" s="101" t="s">
        <v>623</v>
      </c>
      <c r="D95" s="107" t="s">
        <v>620</v>
      </c>
      <c r="E95" s="104" t="s">
        <v>624</v>
      </c>
      <c r="F95" s="103" t="s">
        <v>659</v>
      </c>
      <c r="G95" s="30" t="s">
        <v>264</v>
      </c>
      <c r="H95" s="58">
        <v>0</v>
      </c>
      <c r="I95" s="1">
        <v>750000000</v>
      </c>
      <c r="J95" s="2" t="s">
        <v>458</v>
      </c>
      <c r="K95" s="30" t="s">
        <v>459</v>
      </c>
      <c r="L95" s="1" t="s">
        <v>460</v>
      </c>
      <c r="M95" s="1" t="s">
        <v>297</v>
      </c>
      <c r="N95" s="30" t="s">
        <v>461</v>
      </c>
      <c r="O95" s="1" t="s">
        <v>462</v>
      </c>
      <c r="P95" s="1">
        <v>796</v>
      </c>
      <c r="Q95" s="103" t="s">
        <v>308</v>
      </c>
      <c r="R95" s="116">
        <v>4</v>
      </c>
      <c r="S95" s="105">
        <v>13100</v>
      </c>
      <c r="T95" s="105">
        <f t="shared" si="4"/>
        <v>52400</v>
      </c>
      <c r="U95" s="105">
        <f t="shared" si="5"/>
        <v>58688.000000000007</v>
      </c>
      <c r="V95" s="104"/>
      <c r="W95" s="101">
        <v>2015</v>
      </c>
      <c r="X95" s="106"/>
      <c r="Y95" s="65"/>
    </row>
    <row r="96" spans="1:25" s="64" customFormat="1" ht="173.25" customHeight="1" x14ac:dyDescent="0.25">
      <c r="A96" s="63" t="s">
        <v>926</v>
      </c>
      <c r="B96" s="1" t="s">
        <v>224</v>
      </c>
      <c r="C96" s="101" t="s">
        <v>660</v>
      </c>
      <c r="D96" s="101" t="s">
        <v>661</v>
      </c>
      <c r="E96" s="104" t="s">
        <v>662</v>
      </c>
      <c r="F96" s="108" t="s">
        <v>663</v>
      </c>
      <c r="G96" s="30" t="s">
        <v>264</v>
      </c>
      <c r="H96" s="58">
        <v>0</v>
      </c>
      <c r="I96" s="1">
        <v>750000000</v>
      </c>
      <c r="J96" s="2" t="s">
        <v>458</v>
      </c>
      <c r="K96" s="30" t="s">
        <v>459</v>
      </c>
      <c r="L96" s="1" t="s">
        <v>460</v>
      </c>
      <c r="M96" s="1" t="s">
        <v>297</v>
      </c>
      <c r="N96" s="30" t="s">
        <v>461</v>
      </c>
      <c r="O96" s="1" t="s">
        <v>462</v>
      </c>
      <c r="P96" s="1">
        <v>796</v>
      </c>
      <c r="Q96" s="103" t="s">
        <v>308</v>
      </c>
      <c r="R96" s="101">
        <v>1</v>
      </c>
      <c r="S96" s="105">
        <v>71000</v>
      </c>
      <c r="T96" s="105">
        <f t="shared" si="4"/>
        <v>71000</v>
      </c>
      <c r="U96" s="105">
        <f t="shared" si="5"/>
        <v>79520.000000000015</v>
      </c>
      <c r="V96" s="104"/>
      <c r="W96" s="101">
        <v>2015</v>
      </c>
      <c r="X96" s="106"/>
      <c r="Y96" s="65"/>
    </row>
    <row r="97" spans="1:25" s="64" customFormat="1" ht="163.5" customHeight="1" x14ac:dyDescent="0.25">
      <c r="A97" s="63" t="s">
        <v>927</v>
      </c>
      <c r="B97" s="1" t="s">
        <v>224</v>
      </c>
      <c r="C97" s="101" t="s">
        <v>664</v>
      </c>
      <c r="D97" s="102" t="s">
        <v>665</v>
      </c>
      <c r="E97" s="101" t="s">
        <v>666</v>
      </c>
      <c r="F97" s="123" t="s">
        <v>667</v>
      </c>
      <c r="G97" s="30" t="s">
        <v>242</v>
      </c>
      <c r="H97" s="58">
        <v>0</v>
      </c>
      <c r="I97" s="1">
        <v>750000000</v>
      </c>
      <c r="J97" s="2" t="s">
        <v>458</v>
      </c>
      <c r="K97" s="30" t="s">
        <v>459</v>
      </c>
      <c r="L97" s="61" t="s">
        <v>601</v>
      </c>
      <c r="M97" s="1" t="s">
        <v>297</v>
      </c>
      <c r="N97" s="30" t="s">
        <v>461</v>
      </c>
      <c r="O97" s="1" t="s">
        <v>462</v>
      </c>
      <c r="P97" s="1">
        <v>796</v>
      </c>
      <c r="Q97" s="103" t="s">
        <v>308</v>
      </c>
      <c r="R97" s="102">
        <f>1+1</f>
        <v>2</v>
      </c>
      <c r="S97" s="105">
        <v>4750000</v>
      </c>
      <c r="T97" s="105">
        <f>S97*R97</f>
        <v>9500000</v>
      </c>
      <c r="U97" s="105">
        <f t="shared" si="5"/>
        <v>10640000.000000002</v>
      </c>
      <c r="V97" s="104"/>
      <c r="W97" s="101">
        <v>2015</v>
      </c>
      <c r="X97" s="86"/>
      <c r="Y97" s="65"/>
    </row>
    <row r="98" spans="1:25" s="64" customFormat="1" ht="187.5" customHeight="1" x14ac:dyDescent="0.25">
      <c r="A98" s="63" t="s">
        <v>928</v>
      </c>
      <c r="B98" s="1" t="s">
        <v>224</v>
      </c>
      <c r="C98" s="101" t="s">
        <v>668</v>
      </c>
      <c r="D98" s="101" t="s">
        <v>669</v>
      </c>
      <c r="E98" s="104" t="s">
        <v>670</v>
      </c>
      <c r="F98" s="101" t="s">
        <v>671</v>
      </c>
      <c r="G98" s="30" t="s">
        <v>264</v>
      </c>
      <c r="H98" s="58">
        <v>0</v>
      </c>
      <c r="I98" s="1">
        <v>750000000</v>
      </c>
      <c r="J98" s="2" t="s">
        <v>458</v>
      </c>
      <c r="K98" s="30" t="s">
        <v>471</v>
      </c>
      <c r="L98" s="1" t="s">
        <v>460</v>
      </c>
      <c r="M98" s="1" t="s">
        <v>297</v>
      </c>
      <c r="N98" s="30" t="s">
        <v>461</v>
      </c>
      <c r="O98" s="1" t="s">
        <v>462</v>
      </c>
      <c r="P98" s="1">
        <v>796</v>
      </c>
      <c r="Q98" s="104" t="s">
        <v>308</v>
      </c>
      <c r="R98" s="101">
        <v>2</v>
      </c>
      <c r="S98" s="105">
        <v>270000</v>
      </c>
      <c r="T98" s="105">
        <f>R98*S98</f>
        <v>540000</v>
      </c>
      <c r="U98" s="105">
        <f t="shared" si="5"/>
        <v>604800</v>
      </c>
      <c r="V98" s="104"/>
      <c r="W98" s="101">
        <v>2015</v>
      </c>
      <c r="X98" s="109"/>
      <c r="Y98" s="65"/>
    </row>
    <row r="99" spans="1:25" s="64" customFormat="1" ht="187.5" customHeight="1" x14ac:dyDescent="0.25">
      <c r="A99" s="63" t="s">
        <v>929</v>
      </c>
      <c r="B99" s="1" t="s">
        <v>224</v>
      </c>
      <c r="C99" s="101" t="s">
        <v>672</v>
      </c>
      <c r="D99" s="102" t="s">
        <v>673</v>
      </c>
      <c r="E99" s="101" t="s">
        <v>674</v>
      </c>
      <c r="F99" s="124" t="s">
        <v>675</v>
      </c>
      <c r="G99" s="30" t="s">
        <v>264</v>
      </c>
      <c r="H99" s="58">
        <v>0</v>
      </c>
      <c r="I99" s="1">
        <v>750000000</v>
      </c>
      <c r="J99" s="2" t="s">
        <v>458</v>
      </c>
      <c r="K99" s="30" t="s">
        <v>459</v>
      </c>
      <c r="L99" s="1" t="s">
        <v>460</v>
      </c>
      <c r="M99" s="1" t="s">
        <v>297</v>
      </c>
      <c r="N99" s="30" t="s">
        <v>461</v>
      </c>
      <c r="O99" s="1" t="s">
        <v>462</v>
      </c>
      <c r="P99" s="1">
        <v>796</v>
      </c>
      <c r="Q99" s="103" t="s">
        <v>308</v>
      </c>
      <c r="R99" s="102">
        <v>10</v>
      </c>
      <c r="S99" s="105">
        <v>17000</v>
      </c>
      <c r="T99" s="105">
        <f>R99*S99</f>
        <v>170000</v>
      </c>
      <c r="U99" s="105">
        <f t="shared" si="5"/>
        <v>190400.00000000003</v>
      </c>
      <c r="V99" s="104"/>
      <c r="W99" s="101">
        <v>2015</v>
      </c>
      <c r="X99" s="106"/>
      <c r="Y99" s="65"/>
    </row>
    <row r="100" spans="1:25" s="64" customFormat="1" ht="187.5" customHeight="1" x14ac:dyDescent="0.25">
      <c r="A100" s="63" t="s">
        <v>930</v>
      </c>
      <c r="B100" s="1" t="s">
        <v>224</v>
      </c>
      <c r="C100" s="101" t="s">
        <v>676</v>
      </c>
      <c r="D100" s="102" t="s">
        <v>677</v>
      </c>
      <c r="E100" s="86" t="s">
        <v>678</v>
      </c>
      <c r="F100" s="102" t="s">
        <v>679</v>
      </c>
      <c r="G100" s="30" t="s">
        <v>264</v>
      </c>
      <c r="H100" s="58">
        <v>0</v>
      </c>
      <c r="I100" s="1">
        <v>750000000</v>
      </c>
      <c r="J100" s="2" t="s">
        <v>458</v>
      </c>
      <c r="K100" s="30" t="s">
        <v>459</v>
      </c>
      <c r="L100" s="1" t="s">
        <v>460</v>
      </c>
      <c r="M100" s="1" t="s">
        <v>297</v>
      </c>
      <c r="N100" s="30" t="s">
        <v>461</v>
      </c>
      <c r="O100" s="1" t="s">
        <v>462</v>
      </c>
      <c r="P100" s="1">
        <v>796</v>
      </c>
      <c r="Q100" s="104" t="s">
        <v>308</v>
      </c>
      <c r="R100" s="104">
        <v>2</v>
      </c>
      <c r="S100" s="105">
        <v>115000</v>
      </c>
      <c r="T100" s="105">
        <f>R100*S100</f>
        <v>230000</v>
      </c>
      <c r="U100" s="105">
        <f t="shared" si="5"/>
        <v>257600.00000000003</v>
      </c>
      <c r="V100" s="125"/>
      <c r="W100" s="101">
        <v>2015</v>
      </c>
      <c r="X100" s="106"/>
      <c r="Y100" s="65"/>
    </row>
    <row r="101" spans="1:25" s="64" customFormat="1" ht="187.5" customHeight="1" x14ac:dyDescent="0.25">
      <c r="A101" s="63" t="s">
        <v>931</v>
      </c>
      <c r="B101" s="1" t="s">
        <v>224</v>
      </c>
      <c r="C101" s="101" t="s">
        <v>680</v>
      </c>
      <c r="D101" s="126" t="s">
        <v>681</v>
      </c>
      <c r="E101" s="104" t="s">
        <v>682</v>
      </c>
      <c r="F101" s="112" t="s">
        <v>683</v>
      </c>
      <c r="G101" s="30" t="s">
        <v>264</v>
      </c>
      <c r="H101" s="58">
        <v>0</v>
      </c>
      <c r="I101" s="1">
        <v>750000000</v>
      </c>
      <c r="J101" s="2" t="s">
        <v>458</v>
      </c>
      <c r="K101" s="30" t="s">
        <v>459</v>
      </c>
      <c r="L101" s="1" t="s">
        <v>460</v>
      </c>
      <c r="M101" s="1" t="s">
        <v>297</v>
      </c>
      <c r="N101" s="30" t="s">
        <v>461</v>
      </c>
      <c r="O101" s="1" t="s">
        <v>462</v>
      </c>
      <c r="P101" s="1">
        <v>796</v>
      </c>
      <c r="Q101" s="104" t="s">
        <v>308</v>
      </c>
      <c r="R101" s="101">
        <v>1</v>
      </c>
      <c r="S101" s="105">
        <v>950000</v>
      </c>
      <c r="T101" s="105">
        <f t="shared" ref="T101:T113" si="6">R101*S101</f>
        <v>950000</v>
      </c>
      <c r="U101" s="105">
        <f t="shared" si="5"/>
        <v>1064000</v>
      </c>
      <c r="V101" s="104"/>
      <c r="W101" s="101">
        <v>2015</v>
      </c>
      <c r="X101" s="109"/>
      <c r="Y101" s="65"/>
    </row>
    <row r="102" spans="1:25" s="64" customFormat="1" ht="187.5" customHeight="1" x14ac:dyDescent="0.25">
      <c r="A102" s="63" t="s">
        <v>932</v>
      </c>
      <c r="B102" s="1" t="s">
        <v>224</v>
      </c>
      <c r="C102" s="101" t="s">
        <v>684</v>
      </c>
      <c r="D102" s="101" t="s">
        <v>685</v>
      </c>
      <c r="E102" s="103" t="s">
        <v>686</v>
      </c>
      <c r="F102" s="101" t="s">
        <v>687</v>
      </c>
      <c r="G102" s="30" t="s">
        <v>264</v>
      </c>
      <c r="H102" s="58">
        <v>0</v>
      </c>
      <c r="I102" s="1">
        <v>750000000</v>
      </c>
      <c r="J102" s="2" t="s">
        <v>458</v>
      </c>
      <c r="K102" s="30" t="s">
        <v>459</v>
      </c>
      <c r="L102" s="1" t="s">
        <v>460</v>
      </c>
      <c r="M102" s="1" t="s">
        <v>297</v>
      </c>
      <c r="N102" s="30" t="s">
        <v>461</v>
      </c>
      <c r="O102" s="1" t="s">
        <v>462</v>
      </c>
      <c r="P102" s="1">
        <v>796</v>
      </c>
      <c r="Q102" s="103" t="s">
        <v>308</v>
      </c>
      <c r="R102" s="101">
        <v>1</v>
      </c>
      <c r="S102" s="105">
        <v>3100</v>
      </c>
      <c r="T102" s="105">
        <f t="shared" si="6"/>
        <v>3100</v>
      </c>
      <c r="U102" s="105">
        <f t="shared" si="5"/>
        <v>3472.0000000000005</v>
      </c>
      <c r="V102" s="104"/>
      <c r="W102" s="101">
        <v>2015</v>
      </c>
      <c r="X102" s="106"/>
      <c r="Y102" s="65"/>
    </row>
    <row r="103" spans="1:25" s="64" customFormat="1" ht="187.5" customHeight="1" x14ac:dyDescent="0.25">
      <c r="A103" s="63" t="s">
        <v>933</v>
      </c>
      <c r="B103" s="1" t="s">
        <v>224</v>
      </c>
      <c r="C103" s="107" t="s">
        <v>688</v>
      </c>
      <c r="D103" s="101" t="s">
        <v>689</v>
      </c>
      <c r="E103" s="104" t="s">
        <v>690</v>
      </c>
      <c r="F103" s="108" t="s">
        <v>691</v>
      </c>
      <c r="G103" s="30" t="s">
        <v>264</v>
      </c>
      <c r="H103" s="58">
        <v>0</v>
      </c>
      <c r="I103" s="1">
        <v>750000000</v>
      </c>
      <c r="J103" s="2" t="s">
        <v>458</v>
      </c>
      <c r="K103" s="30" t="s">
        <v>459</v>
      </c>
      <c r="L103" s="1" t="s">
        <v>460</v>
      </c>
      <c r="M103" s="1" t="s">
        <v>297</v>
      </c>
      <c r="N103" s="30" t="s">
        <v>461</v>
      </c>
      <c r="O103" s="1" t="s">
        <v>462</v>
      </c>
      <c r="P103" s="1">
        <v>796</v>
      </c>
      <c r="Q103" s="104" t="s">
        <v>308</v>
      </c>
      <c r="R103" s="102">
        <v>1</v>
      </c>
      <c r="S103" s="105">
        <v>350000</v>
      </c>
      <c r="T103" s="105">
        <f t="shared" si="6"/>
        <v>350000</v>
      </c>
      <c r="U103" s="105">
        <f t="shared" si="5"/>
        <v>392000.00000000006</v>
      </c>
      <c r="V103" s="104"/>
      <c r="W103" s="101">
        <v>2015</v>
      </c>
      <c r="X103" s="109"/>
      <c r="Y103" s="65"/>
    </row>
    <row r="104" spans="1:25" s="64" customFormat="1" ht="147.75" customHeight="1" x14ac:dyDescent="0.25">
      <c r="A104" s="63" t="s">
        <v>934</v>
      </c>
      <c r="B104" s="1" t="s">
        <v>224</v>
      </c>
      <c r="C104" s="101" t="s">
        <v>692</v>
      </c>
      <c r="D104" s="101" t="s">
        <v>693</v>
      </c>
      <c r="E104" s="104" t="s">
        <v>694</v>
      </c>
      <c r="F104" s="101" t="s">
        <v>695</v>
      </c>
      <c r="G104" s="30" t="s">
        <v>264</v>
      </c>
      <c r="H104" s="58">
        <v>0</v>
      </c>
      <c r="I104" s="1">
        <v>750000000</v>
      </c>
      <c r="J104" s="2" t="s">
        <v>458</v>
      </c>
      <c r="K104" s="30" t="s">
        <v>459</v>
      </c>
      <c r="L104" s="1" t="s">
        <v>460</v>
      </c>
      <c r="M104" s="1" t="s">
        <v>297</v>
      </c>
      <c r="N104" s="30" t="s">
        <v>461</v>
      </c>
      <c r="O104" s="1" t="s">
        <v>462</v>
      </c>
      <c r="P104" s="1">
        <v>796</v>
      </c>
      <c r="Q104" s="103" t="s">
        <v>308</v>
      </c>
      <c r="R104" s="102">
        <v>2</v>
      </c>
      <c r="S104" s="105">
        <v>75000</v>
      </c>
      <c r="T104" s="105">
        <f t="shared" si="6"/>
        <v>150000</v>
      </c>
      <c r="U104" s="105">
        <f t="shared" si="5"/>
        <v>168000.00000000003</v>
      </c>
      <c r="V104" s="104"/>
      <c r="W104" s="101">
        <v>2015</v>
      </c>
      <c r="X104" s="106"/>
      <c r="Y104" s="65"/>
    </row>
    <row r="105" spans="1:25" s="64" customFormat="1" ht="192.75" customHeight="1" x14ac:dyDescent="0.25">
      <c r="A105" s="63" t="s">
        <v>935</v>
      </c>
      <c r="B105" s="1" t="s">
        <v>224</v>
      </c>
      <c r="C105" s="101" t="s">
        <v>696</v>
      </c>
      <c r="D105" s="113" t="s">
        <v>697</v>
      </c>
      <c r="E105" s="104" t="s">
        <v>698</v>
      </c>
      <c r="F105" s="113" t="s">
        <v>699</v>
      </c>
      <c r="G105" s="30" t="s">
        <v>264</v>
      </c>
      <c r="H105" s="58">
        <v>0</v>
      </c>
      <c r="I105" s="1">
        <v>750000000</v>
      </c>
      <c r="J105" s="2" t="s">
        <v>458</v>
      </c>
      <c r="K105" s="30" t="s">
        <v>459</v>
      </c>
      <c r="L105" s="1" t="s">
        <v>460</v>
      </c>
      <c r="M105" s="1" t="s">
        <v>297</v>
      </c>
      <c r="N105" s="30" t="s">
        <v>461</v>
      </c>
      <c r="O105" s="1" t="s">
        <v>462</v>
      </c>
      <c r="P105" s="1">
        <v>796</v>
      </c>
      <c r="Q105" s="104" t="s">
        <v>308</v>
      </c>
      <c r="R105" s="114">
        <v>1</v>
      </c>
      <c r="S105" s="105">
        <v>150000</v>
      </c>
      <c r="T105" s="105">
        <f t="shared" si="6"/>
        <v>150000</v>
      </c>
      <c r="U105" s="105">
        <f t="shared" si="5"/>
        <v>168000.00000000003</v>
      </c>
      <c r="V105" s="104"/>
      <c r="W105" s="101">
        <v>2015</v>
      </c>
      <c r="X105" s="106"/>
      <c r="Y105" s="65"/>
    </row>
    <row r="106" spans="1:25" s="64" customFormat="1" ht="188.25" customHeight="1" x14ac:dyDescent="0.25">
      <c r="A106" s="63" t="s">
        <v>936</v>
      </c>
      <c r="B106" s="1" t="s">
        <v>224</v>
      </c>
      <c r="C106" s="101" t="s">
        <v>700</v>
      </c>
      <c r="D106" s="113" t="s">
        <v>701</v>
      </c>
      <c r="E106" s="107" t="s">
        <v>702</v>
      </c>
      <c r="F106" s="113" t="s">
        <v>703</v>
      </c>
      <c r="G106" s="30" t="s">
        <v>264</v>
      </c>
      <c r="H106" s="58">
        <v>0</v>
      </c>
      <c r="I106" s="1">
        <v>750000000</v>
      </c>
      <c r="J106" s="2" t="s">
        <v>458</v>
      </c>
      <c r="K106" s="30" t="s">
        <v>459</v>
      </c>
      <c r="L106" s="1" t="s">
        <v>460</v>
      </c>
      <c r="M106" s="1" t="s">
        <v>297</v>
      </c>
      <c r="N106" s="30" t="s">
        <v>461</v>
      </c>
      <c r="O106" s="1" t="s">
        <v>462</v>
      </c>
      <c r="P106" s="1">
        <v>796</v>
      </c>
      <c r="Q106" s="104" t="s">
        <v>308</v>
      </c>
      <c r="R106" s="114">
        <v>1</v>
      </c>
      <c r="S106" s="105">
        <v>890000</v>
      </c>
      <c r="T106" s="105">
        <f t="shared" si="6"/>
        <v>890000</v>
      </c>
      <c r="U106" s="105">
        <f t="shared" si="5"/>
        <v>996800.00000000012</v>
      </c>
      <c r="V106" s="104"/>
      <c r="W106" s="101">
        <v>2015</v>
      </c>
      <c r="X106" s="106"/>
      <c r="Y106" s="65"/>
    </row>
    <row r="107" spans="1:25" s="64" customFormat="1" ht="176.25" customHeight="1" x14ac:dyDescent="0.25">
      <c r="A107" s="63" t="s">
        <v>937</v>
      </c>
      <c r="B107" s="1" t="s">
        <v>224</v>
      </c>
      <c r="C107" s="101" t="s">
        <v>704</v>
      </c>
      <c r="D107" s="113" t="s">
        <v>701</v>
      </c>
      <c r="E107" s="107" t="s">
        <v>705</v>
      </c>
      <c r="F107" s="113" t="s">
        <v>706</v>
      </c>
      <c r="G107" s="30" t="s">
        <v>264</v>
      </c>
      <c r="H107" s="58">
        <v>0</v>
      </c>
      <c r="I107" s="1">
        <v>750000000</v>
      </c>
      <c r="J107" s="2" t="s">
        <v>458</v>
      </c>
      <c r="K107" s="30" t="s">
        <v>459</v>
      </c>
      <c r="L107" s="1" t="s">
        <v>460</v>
      </c>
      <c r="M107" s="1" t="s">
        <v>297</v>
      </c>
      <c r="N107" s="30" t="s">
        <v>461</v>
      </c>
      <c r="O107" s="1" t="s">
        <v>462</v>
      </c>
      <c r="P107" s="1">
        <v>796</v>
      </c>
      <c r="Q107" s="104" t="s">
        <v>308</v>
      </c>
      <c r="R107" s="114">
        <v>1</v>
      </c>
      <c r="S107" s="105">
        <v>1100000</v>
      </c>
      <c r="T107" s="105">
        <f t="shared" si="6"/>
        <v>1100000</v>
      </c>
      <c r="U107" s="105">
        <f t="shared" si="5"/>
        <v>1232000.0000000002</v>
      </c>
      <c r="V107" s="104"/>
      <c r="W107" s="101">
        <v>2015</v>
      </c>
      <c r="X107" s="106"/>
      <c r="Y107" s="65"/>
    </row>
    <row r="108" spans="1:25" s="64" customFormat="1" ht="174.75" customHeight="1" x14ac:dyDescent="0.25">
      <c r="A108" s="63" t="s">
        <v>938</v>
      </c>
      <c r="B108" s="1" t="s">
        <v>224</v>
      </c>
      <c r="C108" s="122" t="s">
        <v>707</v>
      </c>
      <c r="D108" s="113" t="s">
        <v>701</v>
      </c>
      <c r="E108" s="107" t="s">
        <v>708</v>
      </c>
      <c r="F108" s="113" t="s">
        <v>709</v>
      </c>
      <c r="G108" s="30" t="s">
        <v>264</v>
      </c>
      <c r="H108" s="58">
        <v>0</v>
      </c>
      <c r="I108" s="1">
        <v>750000000</v>
      </c>
      <c r="J108" s="2" t="s">
        <v>458</v>
      </c>
      <c r="K108" s="30" t="s">
        <v>459</v>
      </c>
      <c r="L108" s="1" t="s">
        <v>460</v>
      </c>
      <c r="M108" s="1" t="s">
        <v>297</v>
      </c>
      <c r="N108" s="30" t="s">
        <v>461</v>
      </c>
      <c r="O108" s="1" t="s">
        <v>462</v>
      </c>
      <c r="P108" s="1">
        <v>796</v>
      </c>
      <c r="Q108" s="104" t="s">
        <v>308</v>
      </c>
      <c r="R108" s="114">
        <v>1</v>
      </c>
      <c r="S108" s="105">
        <v>960000</v>
      </c>
      <c r="T108" s="105">
        <f t="shared" si="6"/>
        <v>960000</v>
      </c>
      <c r="U108" s="105">
        <f t="shared" si="5"/>
        <v>1075200</v>
      </c>
      <c r="V108" s="104"/>
      <c r="W108" s="101">
        <v>2015</v>
      </c>
      <c r="X108" s="106"/>
      <c r="Y108" s="65"/>
    </row>
    <row r="109" spans="1:25" s="64" customFormat="1" ht="181.5" customHeight="1" x14ac:dyDescent="0.25">
      <c r="A109" s="63" t="s">
        <v>939</v>
      </c>
      <c r="B109" s="1" t="s">
        <v>224</v>
      </c>
      <c r="C109" s="122" t="s">
        <v>710</v>
      </c>
      <c r="D109" s="113" t="s">
        <v>701</v>
      </c>
      <c r="E109" s="104" t="s">
        <v>711</v>
      </c>
      <c r="F109" s="113" t="s">
        <v>712</v>
      </c>
      <c r="G109" s="30" t="s">
        <v>264</v>
      </c>
      <c r="H109" s="58">
        <v>0</v>
      </c>
      <c r="I109" s="1">
        <v>750000000</v>
      </c>
      <c r="J109" s="2" t="s">
        <v>458</v>
      </c>
      <c r="K109" s="30" t="s">
        <v>459</v>
      </c>
      <c r="L109" s="1" t="s">
        <v>460</v>
      </c>
      <c r="M109" s="1" t="s">
        <v>297</v>
      </c>
      <c r="N109" s="30" t="s">
        <v>461</v>
      </c>
      <c r="O109" s="1" t="s">
        <v>462</v>
      </c>
      <c r="P109" s="1">
        <v>796</v>
      </c>
      <c r="Q109" s="104" t="s">
        <v>308</v>
      </c>
      <c r="R109" s="114">
        <v>1</v>
      </c>
      <c r="S109" s="105">
        <v>980000</v>
      </c>
      <c r="T109" s="105">
        <f t="shared" si="6"/>
        <v>980000</v>
      </c>
      <c r="U109" s="105">
        <f t="shared" si="5"/>
        <v>1097600</v>
      </c>
      <c r="V109" s="104"/>
      <c r="W109" s="101">
        <v>2015</v>
      </c>
      <c r="X109" s="106"/>
      <c r="Y109" s="65"/>
    </row>
    <row r="110" spans="1:25" s="64" customFormat="1" ht="191.25" customHeight="1" x14ac:dyDescent="0.25">
      <c r="A110" s="63" t="s">
        <v>940</v>
      </c>
      <c r="B110" s="1" t="s">
        <v>224</v>
      </c>
      <c r="C110" s="122" t="s">
        <v>713</v>
      </c>
      <c r="D110" s="113" t="s">
        <v>701</v>
      </c>
      <c r="E110" s="104" t="s">
        <v>714</v>
      </c>
      <c r="F110" s="113" t="s">
        <v>715</v>
      </c>
      <c r="G110" s="30" t="s">
        <v>264</v>
      </c>
      <c r="H110" s="58">
        <v>0</v>
      </c>
      <c r="I110" s="1">
        <v>750000000</v>
      </c>
      <c r="J110" s="2" t="s">
        <v>458</v>
      </c>
      <c r="K110" s="30" t="s">
        <v>459</v>
      </c>
      <c r="L110" s="1" t="s">
        <v>460</v>
      </c>
      <c r="M110" s="1" t="s">
        <v>297</v>
      </c>
      <c r="N110" s="30" t="s">
        <v>461</v>
      </c>
      <c r="O110" s="1" t="s">
        <v>462</v>
      </c>
      <c r="P110" s="1">
        <v>796</v>
      </c>
      <c r="Q110" s="104" t="s">
        <v>308</v>
      </c>
      <c r="R110" s="114">
        <v>1</v>
      </c>
      <c r="S110" s="105">
        <v>1050000</v>
      </c>
      <c r="T110" s="105">
        <f t="shared" si="6"/>
        <v>1050000</v>
      </c>
      <c r="U110" s="105">
        <f t="shared" si="5"/>
        <v>1176000</v>
      </c>
      <c r="V110" s="104"/>
      <c r="W110" s="101">
        <v>2015</v>
      </c>
      <c r="X110" s="106"/>
      <c r="Y110" s="65"/>
    </row>
    <row r="111" spans="1:25" s="64" customFormat="1" ht="190.5" customHeight="1" x14ac:dyDescent="0.25">
      <c r="A111" s="63" t="s">
        <v>941</v>
      </c>
      <c r="B111" s="1" t="s">
        <v>224</v>
      </c>
      <c r="C111" s="122" t="s">
        <v>710</v>
      </c>
      <c r="D111" s="113" t="s">
        <v>701</v>
      </c>
      <c r="E111" s="104" t="s">
        <v>711</v>
      </c>
      <c r="F111" s="113" t="s">
        <v>716</v>
      </c>
      <c r="G111" s="30" t="s">
        <v>264</v>
      </c>
      <c r="H111" s="58">
        <v>0</v>
      </c>
      <c r="I111" s="1">
        <v>750000000</v>
      </c>
      <c r="J111" s="2" t="s">
        <v>458</v>
      </c>
      <c r="K111" s="30" t="s">
        <v>459</v>
      </c>
      <c r="L111" s="1" t="s">
        <v>460</v>
      </c>
      <c r="M111" s="1" t="s">
        <v>297</v>
      </c>
      <c r="N111" s="30" t="s">
        <v>461</v>
      </c>
      <c r="O111" s="1" t="s">
        <v>462</v>
      </c>
      <c r="P111" s="1">
        <v>796</v>
      </c>
      <c r="Q111" s="104" t="s">
        <v>308</v>
      </c>
      <c r="R111" s="114">
        <v>1</v>
      </c>
      <c r="S111" s="105">
        <v>507000</v>
      </c>
      <c r="T111" s="105">
        <f t="shared" si="6"/>
        <v>507000</v>
      </c>
      <c r="U111" s="105">
        <f t="shared" si="5"/>
        <v>567840</v>
      </c>
      <c r="V111" s="104"/>
      <c r="W111" s="101">
        <v>2015</v>
      </c>
      <c r="X111" s="106"/>
      <c r="Y111" s="65"/>
    </row>
    <row r="112" spans="1:25" s="64" customFormat="1" ht="265.5" customHeight="1" x14ac:dyDescent="0.25">
      <c r="A112" s="63" t="s">
        <v>942</v>
      </c>
      <c r="B112" s="1" t="s">
        <v>224</v>
      </c>
      <c r="C112" s="122" t="s">
        <v>717</v>
      </c>
      <c r="D112" s="113" t="s">
        <v>701</v>
      </c>
      <c r="E112" s="107" t="s">
        <v>718</v>
      </c>
      <c r="F112" s="113" t="s">
        <v>719</v>
      </c>
      <c r="G112" s="30" t="s">
        <v>264</v>
      </c>
      <c r="H112" s="58">
        <v>0</v>
      </c>
      <c r="I112" s="1">
        <v>750000000</v>
      </c>
      <c r="J112" s="2" t="s">
        <v>458</v>
      </c>
      <c r="K112" s="30" t="s">
        <v>459</v>
      </c>
      <c r="L112" s="1" t="s">
        <v>460</v>
      </c>
      <c r="M112" s="1" t="s">
        <v>297</v>
      </c>
      <c r="N112" s="30" t="s">
        <v>461</v>
      </c>
      <c r="O112" s="1" t="s">
        <v>462</v>
      </c>
      <c r="P112" s="1">
        <v>796</v>
      </c>
      <c r="Q112" s="104" t="s">
        <v>308</v>
      </c>
      <c r="R112" s="114">
        <v>1</v>
      </c>
      <c r="S112" s="105">
        <v>520000</v>
      </c>
      <c r="T112" s="105">
        <f t="shared" si="6"/>
        <v>520000</v>
      </c>
      <c r="U112" s="105">
        <f t="shared" si="5"/>
        <v>582400</v>
      </c>
      <c r="V112" s="104"/>
      <c r="W112" s="101">
        <v>2015</v>
      </c>
      <c r="X112" s="106"/>
      <c r="Y112" s="65"/>
    </row>
    <row r="113" spans="1:27" s="64" customFormat="1" ht="167.25" customHeight="1" x14ac:dyDescent="0.25">
      <c r="A113" s="63" t="s">
        <v>943</v>
      </c>
      <c r="B113" s="1" t="s">
        <v>224</v>
      </c>
      <c r="C113" s="122" t="s">
        <v>720</v>
      </c>
      <c r="D113" s="113" t="s">
        <v>701</v>
      </c>
      <c r="E113" s="104" t="s">
        <v>721</v>
      </c>
      <c r="F113" s="113" t="s">
        <v>722</v>
      </c>
      <c r="G113" s="30" t="s">
        <v>264</v>
      </c>
      <c r="H113" s="58">
        <v>0</v>
      </c>
      <c r="I113" s="1">
        <v>750000000</v>
      </c>
      <c r="J113" s="2" t="s">
        <v>458</v>
      </c>
      <c r="K113" s="30" t="s">
        <v>459</v>
      </c>
      <c r="L113" s="1" t="s">
        <v>460</v>
      </c>
      <c r="M113" s="1" t="s">
        <v>297</v>
      </c>
      <c r="N113" s="30" t="s">
        <v>461</v>
      </c>
      <c r="O113" s="1" t="s">
        <v>462</v>
      </c>
      <c r="P113" s="1">
        <v>796</v>
      </c>
      <c r="Q113" s="104" t="s">
        <v>308</v>
      </c>
      <c r="R113" s="114">
        <v>1</v>
      </c>
      <c r="S113" s="105">
        <v>310000</v>
      </c>
      <c r="T113" s="105">
        <f t="shared" si="6"/>
        <v>310000</v>
      </c>
      <c r="U113" s="105">
        <f t="shared" si="5"/>
        <v>347200.00000000006</v>
      </c>
      <c r="V113" s="104"/>
      <c r="W113" s="101">
        <v>2015</v>
      </c>
      <c r="X113" s="106"/>
      <c r="Y113" s="65"/>
    </row>
    <row r="114" spans="1:27" s="64" customFormat="1" ht="167.25" customHeight="1" x14ac:dyDescent="0.25">
      <c r="A114" s="63" t="s">
        <v>944</v>
      </c>
      <c r="B114" s="1" t="s">
        <v>224</v>
      </c>
      <c r="C114" s="156" t="s">
        <v>723</v>
      </c>
      <c r="D114" s="157" t="s">
        <v>724</v>
      </c>
      <c r="E114" s="158" t="s">
        <v>725</v>
      </c>
      <c r="F114" s="159" t="s">
        <v>726</v>
      </c>
      <c r="G114" s="155" t="s">
        <v>228</v>
      </c>
      <c r="H114" s="153">
        <v>1</v>
      </c>
      <c r="I114" s="154">
        <v>750000000</v>
      </c>
      <c r="J114" s="160" t="s">
        <v>229</v>
      </c>
      <c r="K114" s="155" t="s">
        <v>281</v>
      </c>
      <c r="L114" s="154" t="s">
        <v>415</v>
      </c>
      <c r="M114" s="154" t="s">
        <v>297</v>
      </c>
      <c r="N114" s="155" t="s">
        <v>727</v>
      </c>
      <c r="O114" s="154" t="s">
        <v>728</v>
      </c>
      <c r="P114" s="154">
        <v>245</v>
      </c>
      <c r="Q114" s="161" t="s">
        <v>729</v>
      </c>
      <c r="R114" s="155">
        <v>632488.81999999995</v>
      </c>
      <c r="S114" s="155">
        <v>16.190000000000001</v>
      </c>
      <c r="T114" s="155">
        <f>S114*R114</f>
        <v>10239993.9958</v>
      </c>
      <c r="U114" s="155">
        <f t="shared" si="5"/>
        <v>11468793.275296001</v>
      </c>
      <c r="V114" s="154"/>
      <c r="W114" s="154">
        <v>2014</v>
      </c>
      <c r="X114" s="154"/>
      <c r="Y114" s="65"/>
    </row>
    <row r="115" spans="1:27" s="64" customFormat="1" ht="167.25" customHeight="1" x14ac:dyDescent="0.25">
      <c r="A115" s="63" t="s">
        <v>945</v>
      </c>
      <c r="B115" s="1" t="s">
        <v>224</v>
      </c>
      <c r="C115" s="156" t="s">
        <v>723</v>
      </c>
      <c r="D115" s="157" t="s">
        <v>724</v>
      </c>
      <c r="E115" s="158" t="s">
        <v>725</v>
      </c>
      <c r="F115" s="159" t="s">
        <v>730</v>
      </c>
      <c r="G115" s="155" t="s">
        <v>228</v>
      </c>
      <c r="H115" s="153">
        <v>1</v>
      </c>
      <c r="I115" s="154">
        <v>750000000</v>
      </c>
      <c r="J115" s="160" t="s">
        <v>229</v>
      </c>
      <c r="K115" s="155" t="s">
        <v>731</v>
      </c>
      <c r="L115" s="154" t="s">
        <v>415</v>
      </c>
      <c r="M115" s="154" t="s">
        <v>297</v>
      </c>
      <c r="N115" s="155" t="s">
        <v>727</v>
      </c>
      <c r="O115" s="154" t="s">
        <v>728</v>
      </c>
      <c r="P115" s="154">
        <v>245</v>
      </c>
      <c r="Q115" s="161" t="s">
        <v>729</v>
      </c>
      <c r="R115" s="155">
        <v>1830589.28</v>
      </c>
      <c r="S115" s="155">
        <v>13.14</v>
      </c>
      <c r="T115" s="155">
        <f t="shared" ref="T115:T121" si="7">S115*R115</f>
        <v>24053943.139200002</v>
      </c>
      <c r="U115" s="155">
        <f t="shared" si="5"/>
        <v>26940416.315904006</v>
      </c>
      <c r="V115" s="154"/>
      <c r="W115" s="154">
        <v>2014</v>
      </c>
      <c r="X115" s="154"/>
      <c r="Y115" s="65"/>
    </row>
    <row r="116" spans="1:27" s="64" customFormat="1" ht="167.25" customHeight="1" x14ac:dyDescent="0.25">
      <c r="A116" s="63" t="s">
        <v>946</v>
      </c>
      <c r="B116" s="1" t="s">
        <v>224</v>
      </c>
      <c r="C116" s="156" t="s">
        <v>723</v>
      </c>
      <c r="D116" s="157" t="s">
        <v>724</v>
      </c>
      <c r="E116" s="158" t="s">
        <v>725</v>
      </c>
      <c r="F116" s="159" t="s">
        <v>732</v>
      </c>
      <c r="G116" s="155" t="s">
        <v>228</v>
      </c>
      <c r="H116" s="153">
        <v>1</v>
      </c>
      <c r="I116" s="154">
        <v>750000000</v>
      </c>
      <c r="J116" s="160" t="s">
        <v>229</v>
      </c>
      <c r="K116" s="155" t="s">
        <v>733</v>
      </c>
      <c r="L116" s="154" t="s">
        <v>415</v>
      </c>
      <c r="M116" s="154" t="s">
        <v>297</v>
      </c>
      <c r="N116" s="155" t="s">
        <v>727</v>
      </c>
      <c r="O116" s="154" t="s">
        <v>728</v>
      </c>
      <c r="P116" s="154">
        <v>245</v>
      </c>
      <c r="Q116" s="161" t="s">
        <v>729</v>
      </c>
      <c r="R116" s="155">
        <v>35329814.890000001</v>
      </c>
      <c r="S116" s="155">
        <v>16.190000000000001</v>
      </c>
      <c r="T116" s="155">
        <f t="shared" si="7"/>
        <v>571989703.06910002</v>
      </c>
      <c r="U116" s="155">
        <f t="shared" si="5"/>
        <v>640628467.43739212</v>
      </c>
      <c r="V116" s="154"/>
      <c r="W116" s="154">
        <v>2014</v>
      </c>
      <c r="X116" s="154"/>
      <c r="Y116" s="65"/>
    </row>
    <row r="117" spans="1:27" s="64" customFormat="1" ht="167.25" customHeight="1" x14ac:dyDescent="0.25">
      <c r="A117" s="63" t="s">
        <v>947</v>
      </c>
      <c r="B117" s="1" t="s">
        <v>224</v>
      </c>
      <c r="C117" s="156" t="s">
        <v>723</v>
      </c>
      <c r="D117" s="157" t="s">
        <v>724</v>
      </c>
      <c r="E117" s="158" t="s">
        <v>725</v>
      </c>
      <c r="F117" s="159" t="s">
        <v>734</v>
      </c>
      <c r="G117" s="155" t="s">
        <v>228</v>
      </c>
      <c r="H117" s="153">
        <v>1</v>
      </c>
      <c r="I117" s="154">
        <v>750000000</v>
      </c>
      <c r="J117" s="160" t="s">
        <v>229</v>
      </c>
      <c r="K117" s="155" t="s">
        <v>281</v>
      </c>
      <c r="L117" s="154" t="s">
        <v>735</v>
      </c>
      <c r="M117" s="154" t="s">
        <v>297</v>
      </c>
      <c r="N117" s="155" t="s">
        <v>282</v>
      </c>
      <c r="O117" s="154" t="s">
        <v>728</v>
      </c>
      <c r="P117" s="154">
        <v>245</v>
      </c>
      <c r="Q117" s="161" t="s">
        <v>729</v>
      </c>
      <c r="R117" s="155">
        <v>1886512.5</v>
      </c>
      <c r="S117" s="155">
        <v>15.12</v>
      </c>
      <c r="T117" s="155">
        <f t="shared" si="7"/>
        <v>28524069</v>
      </c>
      <c r="U117" s="155">
        <f t="shared" si="5"/>
        <v>31946957.280000001</v>
      </c>
      <c r="V117" s="154"/>
      <c r="W117" s="154">
        <v>2014</v>
      </c>
      <c r="X117" s="154"/>
      <c r="Y117" s="65"/>
    </row>
    <row r="118" spans="1:27" s="64" customFormat="1" ht="100.5" customHeight="1" x14ac:dyDescent="0.25">
      <c r="A118" s="63" t="s">
        <v>948</v>
      </c>
      <c r="B118" s="1" t="s">
        <v>224</v>
      </c>
      <c r="C118" s="156" t="s">
        <v>723</v>
      </c>
      <c r="D118" s="157" t="s">
        <v>724</v>
      </c>
      <c r="E118" s="158" t="s">
        <v>725</v>
      </c>
      <c r="F118" s="159" t="s">
        <v>736</v>
      </c>
      <c r="G118" s="155" t="s">
        <v>228</v>
      </c>
      <c r="H118" s="153">
        <v>1</v>
      </c>
      <c r="I118" s="154">
        <v>750000000</v>
      </c>
      <c r="J118" s="160" t="s">
        <v>229</v>
      </c>
      <c r="K118" s="155" t="s">
        <v>733</v>
      </c>
      <c r="L118" s="154" t="s">
        <v>737</v>
      </c>
      <c r="M118" s="154" t="s">
        <v>297</v>
      </c>
      <c r="N118" s="155" t="s">
        <v>727</v>
      </c>
      <c r="O118" s="154" t="s">
        <v>728</v>
      </c>
      <c r="P118" s="154">
        <v>245</v>
      </c>
      <c r="Q118" s="161" t="s">
        <v>729</v>
      </c>
      <c r="R118" s="155">
        <v>20766574.469999999</v>
      </c>
      <c r="S118" s="155">
        <v>15.12</v>
      </c>
      <c r="T118" s="155">
        <f t="shared" si="7"/>
        <v>313990605.98639995</v>
      </c>
      <c r="U118" s="155">
        <f t="shared" si="5"/>
        <v>351669478.704768</v>
      </c>
      <c r="V118" s="154"/>
      <c r="W118" s="154">
        <v>2014</v>
      </c>
      <c r="X118" s="154"/>
      <c r="Y118" s="65"/>
    </row>
    <row r="119" spans="1:27" s="64" customFormat="1" ht="100.5" customHeight="1" x14ac:dyDescent="0.25">
      <c r="A119" s="63" t="s">
        <v>949</v>
      </c>
      <c r="B119" s="1" t="s">
        <v>224</v>
      </c>
      <c r="C119" s="156" t="s">
        <v>723</v>
      </c>
      <c r="D119" s="157" t="s">
        <v>724</v>
      </c>
      <c r="E119" s="158" t="s">
        <v>725</v>
      </c>
      <c r="F119" s="159" t="s">
        <v>738</v>
      </c>
      <c r="G119" s="155" t="s">
        <v>228</v>
      </c>
      <c r="H119" s="153">
        <v>1</v>
      </c>
      <c r="I119" s="154">
        <v>750000000</v>
      </c>
      <c r="J119" s="160" t="s">
        <v>229</v>
      </c>
      <c r="K119" s="155" t="s">
        <v>733</v>
      </c>
      <c r="L119" s="154" t="s">
        <v>737</v>
      </c>
      <c r="M119" s="154" t="s">
        <v>297</v>
      </c>
      <c r="N119" s="155" t="s">
        <v>727</v>
      </c>
      <c r="O119" s="154" t="s">
        <v>728</v>
      </c>
      <c r="P119" s="154">
        <v>245</v>
      </c>
      <c r="Q119" s="161" t="s">
        <v>729</v>
      </c>
      <c r="R119" s="155">
        <v>474256.91</v>
      </c>
      <c r="S119" s="155">
        <v>18.43</v>
      </c>
      <c r="T119" s="155">
        <f t="shared" si="7"/>
        <v>8740554.8512999993</v>
      </c>
      <c r="U119" s="155">
        <f t="shared" si="5"/>
        <v>9789421.4334559999</v>
      </c>
      <c r="V119" s="154"/>
      <c r="W119" s="154">
        <v>2014</v>
      </c>
      <c r="X119" s="154"/>
      <c r="Y119" s="65"/>
    </row>
    <row r="120" spans="1:27" s="64" customFormat="1" ht="100.5" customHeight="1" x14ac:dyDescent="0.25">
      <c r="A120" s="63" t="s">
        <v>950</v>
      </c>
      <c r="B120" s="1" t="s">
        <v>224</v>
      </c>
      <c r="C120" s="156" t="s">
        <v>723</v>
      </c>
      <c r="D120" s="157" t="s">
        <v>724</v>
      </c>
      <c r="E120" s="158" t="s">
        <v>725</v>
      </c>
      <c r="F120" s="159" t="s">
        <v>739</v>
      </c>
      <c r="G120" s="155" t="s">
        <v>228</v>
      </c>
      <c r="H120" s="153">
        <v>1</v>
      </c>
      <c r="I120" s="154">
        <v>750000000</v>
      </c>
      <c r="J120" s="160" t="s">
        <v>229</v>
      </c>
      <c r="K120" s="155" t="s">
        <v>733</v>
      </c>
      <c r="L120" s="154" t="s">
        <v>740</v>
      </c>
      <c r="M120" s="154" t="s">
        <v>297</v>
      </c>
      <c r="N120" s="155" t="s">
        <v>282</v>
      </c>
      <c r="O120" s="154" t="s">
        <v>728</v>
      </c>
      <c r="P120" s="154">
        <v>245</v>
      </c>
      <c r="Q120" s="161" t="s">
        <v>729</v>
      </c>
      <c r="R120" s="155">
        <v>997781.45</v>
      </c>
      <c r="S120" s="155">
        <v>16.54</v>
      </c>
      <c r="T120" s="155">
        <f t="shared" si="7"/>
        <v>16503305.182999998</v>
      </c>
      <c r="U120" s="155">
        <f t="shared" si="5"/>
        <v>18483701.804960001</v>
      </c>
      <c r="V120" s="154"/>
      <c r="W120" s="154">
        <v>2014</v>
      </c>
      <c r="X120" s="155"/>
      <c r="Y120" s="65"/>
    </row>
    <row r="121" spans="1:27" s="64" customFormat="1" ht="100.5" customHeight="1" x14ac:dyDescent="0.25">
      <c r="A121" s="63" t="s">
        <v>951</v>
      </c>
      <c r="B121" s="1" t="s">
        <v>224</v>
      </c>
      <c r="C121" s="156" t="s">
        <v>723</v>
      </c>
      <c r="D121" s="157" t="s">
        <v>724</v>
      </c>
      <c r="E121" s="158" t="s">
        <v>725</v>
      </c>
      <c r="F121" s="159" t="s">
        <v>741</v>
      </c>
      <c r="G121" s="155" t="s">
        <v>228</v>
      </c>
      <c r="H121" s="153">
        <v>1</v>
      </c>
      <c r="I121" s="154">
        <v>750000000</v>
      </c>
      <c r="J121" s="160" t="s">
        <v>229</v>
      </c>
      <c r="K121" s="155" t="s">
        <v>281</v>
      </c>
      <c r="L121" s="154" t="s">
        <v>742</v>
      </c>
      <c r="M121" s="154" t="s">
        <v>297</v>
      </c>
      <c r="N121" s="155" t="s">
        <v>727</v>
      </c>
      <c r="O121" s="154" t="s">
        <v>728</v>
      </c>
      <c r="P121" s="154">
        <v>245</v>
      </c>
      <c r="Q121" s="161" t="s">
        <v>729</v>
      </c>
      <c r="R121" s="155">
        <v>2720002.18</v>
      </c>
      <c r="S121" s="155">
        <v>15.83</v>
      </c>
      <c r="T121" s="155">
        <f t="shared" si="7"/>
        <v>43057634.509400003</v>
      </c>
      <c r="U121" s="155">
        <f t="shared" si="5"/>
        <v>48224550.650528006</v>
      </c>
      <c r="V121" s="154"/>
      <c r="W121" s="154">
        <v>2014</v>
      </c>
      <c r="X121" s="155"/>
      <c r="Y121" s="65"/>
    </row>
    <row r="122" spans="1:27" s="64" customFormat="1" ht="160.5" customHeight="1" x14ac:dyDescent="0.25">
      <c r="A122" s="63" t="s">
        <v>952</v>
      </c>
      <c r="B122" s="10" t="s">
        <v>260</v>
      </c>
      <c r="C122" s="10" t="s">
        <v>876</v>
      </c>
      <c r="D122" s="10" t="s">
        <v>877</v>
      </c>
      <c r="E122" s="10" t="s">
        <v>878</v>
      </c>
      <c r="F122" s="10" t="s">
        <v>879</v>
      </c>
      <c r="G122" s="12" t="s">
        <v>228</v>
      </c>
      <c r="H122" s="9">
        <v>0.84</v>
      </c>
      <c r="I122" s="10">
        <v>750000000</v>
      </c>
      <c r="J122" s="10" t="s">
        <v>880</v>
      </c>
      <c r="K122" s="12" t="s">
        <v>305</v>
      </c>
      <c r="L122" s="15" t="s">
        <v>881</v>
      </c>
      <c r="M122" s="14" t="s">
        <v>297</v>
      </c>
      <c r="N122" s="14" t="s">
        <v>882</v>
      </c>
      <c r="O122" s="10" t="s">
        <v>307</v>
      </c>
      <c r="P122" s="10">
        <v>796</v>
      </c>
      <c r="Q122" s="15" t="s">
        <v>308</v>
      </c>
      <c r="R122" s="15">
        <v>4800</v>
      </c>
      <c r="S122" s="66">
        <v>52</v>
      </c>
      <c r="T122" s="14">
        <v>249600</v>
      </c>
      <c r="U122" s="14">
        <v>279552</v>
      </c>
      <c r="V122" s="66" t="s">
        <v>309</v>
      </c>
      <c r="W122" s="14" t="s">
        <v>750</v>
      </c>
      <c r="X122" s="67"/>
      <c r="Y122" s="65"/>
    </row>
    <row r="123" spans="1:27" s="64" customFormat="1" ht="100.5" customHeight="1" x14ac:dyDescent="0.25">
      <c r="A123" s="63" t="s">
        <v>953</v>
      </c>
      <c r="B123" s="10" t="s">
        <v>260</v>
      </c>
      <c r="C123" s="39" t="s">
        <v>883</v>
      </c>
      <c r="D123" s="39" t="s">
        <v>884</v>
      </c>
      <c r="E123" s="39" t="s">
        <v>885</v>
      </c>
      <c r="F123" s="39"/>
      <c r="G123" s="12" t="s">
        <v>228</v>
      </c>
      <c r="H123" s="9">
        <v>0</v>
      </c>
      <c r="I123" s="10">
        <v>750000000</v>
      </c>
      <c r="J123" s="10" t="s">
        <v>880</v>
      </c>
      <c r="K123" s="12" t="s">
        <v>305</v>
      </c>
      <c r="L123" s="15" t="s">
        <v>881</v>
      </c>
      <c r="M123" s="14" t="s">
        <v>297</v>
      </c>
      <c r="N123" s="14" t="s">
        <v>882</v>
      </c>
      <c r="O123" s="37" t="s">
        <v>886</v>
      </c>
      <c r="P123" s="24" t="s">
        <v>887</v>
      </c>
      <c r="Q123" s="26" t="s">
        <v>888</v>
      </c>
      <c r="R123" s="15">
        <v>500</v>
      </c>
      <c r="S123" s="66">
        <v>76</v>
      </c>
      <c r="T123" s="14">
        <v>38000</v>
      </c>
      <c r="U123" s="14">
        <v>42560.000000000007</v>
      </c>
      <c r="V123" s="66"/>
      <c r="W123" s="14" t="s">
        <v>750</v>
      </c>
      <c r="X123" s="67"/>
      <c r="Y123" s="65"/>
    </row>
    <row r="124" spans="1:27" s="64" customFormat="1" ht="153.75" customHeight="1" x14ac:dyDescent="0.25">
      <c r="A124" s="63" t="s">
        <v>954</v>
      </c>
      <c r="B124" s="10" t="s">
        <v>260</v>
      </c>
      <c r="C124" s="39" t="s">
        <v>889</v>
      </c>
      <c r="D124" s="10" t="s">
        <v>890</v>
      </c>
      <c r="E124" s="10" t="s">
        <v>891</v>
      </c>
      <c r="F124" s="10" t="s">
        <v>892</v>
      </c>
      <c r="G124" s="12" t="s">
        <v>228</v>
      </c>
      <c r="H124" s="40">
        <v>0</v>
      </c>
      <c r="I124" s="10">
        <v>750000000</v>
      </c>
      <c r="J124" s="10" t="s">
        <v>880</v>
      </c>
      <c r="K124" s="12" t="s">
        <v>305</v>
      </c>
      <c r="L124" s="15" t="s">
        <v>881</v>
      </c>
      <c r="M124" s="14" t="s">
        <v>297</v>
      </c>
      <c r="N124" s="14" t="s">
        <v>882</v>
      </c>
      <c r="O124" s="37" t="s">
        <v>886</v>
      </c>
      <c r="P124" s="10">
        <v>796</v>
      </c>
      <c r="Q124" s="15" t="s">
        <v>308</v>
      </c>
      <c r="R124" s="15">
        <v>2400</v>
      </c>
      <c r="S124" s="66">
        <v>28</v>
      </c>
      <c r="T124" s="14">
        <v>67200</v>
      </c>
      <c r="U124" s="14">
        <v>75264</v>
      </c>
      <c r="V124" s="66"/>
      <c r="W124" s="14" t="s">
        <v>750</v>
      </c>
      <c r="X124" s="67"/>
      <c r="Y124" s="65"/>
    </row>
    <row r="125" spans="1:27" s="64" customFormat="1" ht="288.75" customHeight="1" x14ac:dyDescent="0.25">
      <c r="A125" s="63" t="s">
        <v>955</v>
      </c>
      <c r="B125" s="10" t="s">
        <v>260</v>
      </c>
      <c r="C125" s="10" t="s">
        <v>893</v>
      </c>
      <c r="D125" s="10" t="s">
        <v>894</v>
      </c>
      <c r="E125" s="12" t="s">
        <v>895</v>
      </c>
      <c r="F125" s="12" t="s">
        <v>896</v>
      </c>
      <c r="G125" s="12" t="s">
        <v>228</v>
      </c>
      <c r="H125" s="9">
        <v>1</v>
      </c>
      <c r="I125" s="10">
        <v>750000000</v>
      </c>
      <c r="J125" s="10" t="s">
        <v>880</v>
      </c>
      <c r="K125" s="12" t="s">
        <v>305</v>
      </c>
      <c r="L125" s="15" t="s">
        <v>881</v>
      </c>
      <c r="M125" s="14" t="s">
        <v>297</v>
      </c>
      <c r="N125" s="14" t="s">
        <v>897</v>
      </c>
      <c r="O125" s="10" t="s">
        <v>233</v>
      </c>
      <c r="P125" s="10">
        <v>868</v>
      </c>
      <c r="Q125" s="15" t="s">
        <v>898</v>
      </c>
      <c r="R125" s="15">
        <v>1845</v>
      </c>
      <c r="S125" s="66">
        <v>759</v>
      </c>
      <c r="T125" s="14">
        <v>1400355</v>
      </c>
      <c r="U125" s="14">
        <v>1568397.6</v>
      </c>
      <c r="V125" s="10" t="s">
        <v>309</v>
      </c>
      <c r="W125" s="10" t="s">
        <v>750</v>
      </c>
      <c r="X125" s="67"/>
      <c r="Y125" s="65"/>
    </row>
    <row r="126" spans="1:27" s="64" customFormat="1" ht="149.25" customHeight="1" x14ac:dyDescent="0.25">
      <c r="A126" s="63" t="s">
        <v>956</v>
      </c>
      <c r="B126" s="37" t="s">
        <v>260</v>
      </c>
      <c r="C126" s="37" t="s">
        <v>899</v>
      </c>
      <c r="D126" s="37" t="s">
        <v>900</v>
      </c>
      <c r="E126" s="37" t="s">
        <v>901</v>
      </c>
      <c r="F126" s="37" t="s">
        <v>902</v>
      </c>
      <c r="G126" s="41" t="s">
        <v>264</v>
      </c>
      <c r="H126" s="40">
        <v>0</v>
      </c>
      <c r="I126" s="10">
        <v>750000000</v>
      </c>
      <c r="J126" s="10" t="s">
        <v>880</v>
      </c>
      <c r="K126" s="41" t="s">
        <v>445</v>
      </c>
      <c r="L126" s="15" t="s">
        <v>881</v>
      </c>
      <c r="M126" s="21" t="s">
        <v>297</v>
      </c>
      <c r="N126" s="41" t="s">
        <v>445</v>
      </c>
      <c r="O126" s="37" t="s">
        <v>886</v>
      </c>
      <c r="P126" s="37">
        <v>796</v>
      </c>
      <c r="Q126" s="26" t="s">
        <v>308</v>
      </c>
      <c r="R126" s="42">
        <v>110</v>
      </c>
      <c r="S126" s="14">
        <v>17857</v>
      </c>
      <c r="T126" s="21">
        <v>1964270</v>
      </c>
      <c r="U126" s="21">
        <v>2199982.4</v>
      </c>
      <c r="V126" s="14"/>
      <c r="W126" s="24" t="s">
        <v>907</v>
      </c>
      <c r="X126" s="43"/>
      <c r="Y126" s="65"/>
    </row>
    <row r="127" spans="1:27" s="64" customFormat="1" ht="163.5" customHeight="1" x14ac:dyDescent="0.25">
      <c r="A127" s="63" t="s">
        <v>957</v>
      </c>
      <c r="B127" s="37" t="s">
        <v>260</v>
      </c>
      <c r="C127" s="10" t="s">
        <v>903</v>
      </c>
      <c r="D127" s="10" t="s">
        <v>904</v>
      </c>
      <c r="E127" s="10" t="s">
        <v>905</v>
      </c>
      <c r="F127" s="10" t="s">
        <v>906</v>
      </c>
      <c r="G127" s="41" t="s">
        <v>228</v>
      </c>
      <c r="H127" s="40">
        <v>0</v>
      </c>
      <c r="I127" s="10">
        <v>750000000</v>
      </c>
      <c r="J127" s="10" t="s">
        <v>880</v>
      </c>
      <c r="K127" s="41" t="s">
        <v>445</v>
      </c>
      <c r="L127" s="15" t="s">
        <v>881</v>
      </c>
      <c r="M127" s="21" t="s">
        <v>297</v>
      </c>
      <c r="N127" s="41" t="s">
        <v>450</v>
      </c>
      <c r="O127" s="37" t="s">
        <v>886</v>
      </c>
      <c r="P127" s="37">
        <v>796</v>
      </c>
      <c r="Q127" s="26" t="s">
        <v>308</v>
      </c>
      <c r="R127" s="42">
        <v>110</v>
      </c>
      <c r="S127" s="21">
        <v>1910</v>
      </c>
      <c r="T127" s="21">
        <v>210100</v>
      </c>
      <c r="U127" s="21">
        <v>235312</v>
      </c>
      <c r="V127" s="21"/>
      <c r="W127" s="24" t="s">
        <v>907</v>
      </c>
      <c r="X127" s="43"/>
      <c r="Y127" s="65"/>
    </row>
    <row r="128" spans="1:27" s="64" customFormat="1" ht="163.5" customHeight="1" x14ac:dyDescent="0.2">
      <c r="A128" s="63" t="s">
        <v>1071</v>
      </c>
      <c r="B128" s="37" t="s">
        <v>260</v>
      </c>
      <c r="C128" s="10" t="s">
        <v>1063</v>
      </c>
      <c r="D128" s="10" t="s">
        <v>1064</v>
      </c>
      <c r="E128" s="10" t="s">
        <v>1065</v>
      </c>
      <c r="F128" s="10" t="s">
        <v>1066</v>
      </c>
      <c r="G128" s="41" t="s">
        <v>228</v>
      </c>
      <c r="H128" s="40">
        <v>1</v>
      </c>
      <c r="I128" s="10">
        <v>750000000</v>
      </c>
      <c r="J128" s="10" t="s">
        <v>880</v>
      </c>
      <c r="K128" s="12" t="s">
        <v>305</v>
      </c>
      <c r="L128" s="15" t="s">
        <v>881</v>
      </c>
      <c r="M128" s="21" t="s">
        <v>297</v>
      </c>
      <c r="N128" s="14" t="s">
        <v>897</v>
      </c>
      <c r="O128" s="10" t="s">
        <v>233</v>
      </c>
      <c r="P128" s="180">
        <v>868</v>
      </c>
      <c r="Q128" s="181" t="s">
        <v>898</v>
      </c>
      <c r="R128" s="182">
        <v>2499</v>
      </c>
      <c r="S128" s="21">
        <v>58</v>
      </c>
      <c r="T128" s="21">
        <v>144942</v>
      </c>
      <c r="U128" s="21">
        <v>162335.04000000001</v>
      </c>
      <c r="V128" s="183" t="s">
        <v>309</v>
      </c>
      <c r="W128" s="180" t="s">
        <v>750</v>
      </c>
      <c r="X128" s="43"/>
      <c r="Y128" s="187"/>
      <c r="Z128" s="188"/>
      <c r="AA128" s="189"/>
    </row>
    <row r="129" spans="1:27" s="64" customFormat="1" ht="163.5" customHeight="1" x14ac:dyDescent="0.2">
      <c r="A129" s="63" t="s">
        <v>1072</v>
      </c>
      <c r="B129" s="37" t="s">
        <v>260</v>
      </c>
      <c r="C129" s="10" t="s">
        <v>1063</v>
      </c>
      <c r="D129" s="10" t="s">
        <v>1064</v>
      </c>
      <c r="E129" s="10" t="s">
        <v>1065</v>
      </c>
      <c r="F129" s="10" t="s">
        <v>1067</v>
      </c>
      <c r="G129" s="41" t="s">
        <v>228</v>
      </c>
      <c r="H129" s="40">
        <v>1</v>
      </c>
      <c r="I129" s="10">
        <v>750000000</v>
      </c>
      <c r="J129" s="10" t="s">
        <v>880</v>
      </c>
      <c r="K129" s="12" t="s">
        <v>305</v>
      </c>
      <c r="L129" s="15" t="s">
        <v>881</v>
      </c>
      <c r="M129" s="21" t="s">
        <v>297</v>
      </c>
      <c r="N129" s="14" t="s">
        <v>897</v>
      </c>
      <c r="O129" s="10" t="s">
        <v>233</v>
      </c>
      <c r="P129" s="180">
        <v>868</v>
      </c>
      <c r="Q129" s="181" t="s">
        <v>898</v>
      </c>
      <c r="R129" s="184">
        <v>600</v>
      </c>
      <c r="S129" s="21">
        <v>87</v>
      </c>
      <c r="T129" s="21">
        <v>52200</v>
      </c>
      <c r="U129" s="21">
        <v>58464</v>
      </c>
      <c r="V129" s="185" t="s">
        <v>309</v>
      </c>
      <c r="W129" s="186" t="s">
        <v>750</v>
      </c>
      <c r="X129" s="43"/>
      <c r="Y129" s="187"/>
      <c r="Z129" s="188"/>
      <c r="AA129" s="189"/>
    </row>
    <row r="130" spans="1:27" s="64" customFormat="1" ht="27.75" customHeight="1" x14ac:dyDescent="0.25">
      <c r="A130" s="214" t="s">
        <v>24</v>
      </c>
      <c r="B130" s="215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127">
        <f>SUM(T12:T129)</f>
        <v>1134820875.7342</v>
      </c>
      <c r="U130" s="127">
        <f>SUM(U12:U129)</f>
        <v>1270459092.822304</v>
      </c>
      <c r="V130" s="74"/>
      <c r="W130" s="74"/>
      <c r="X130" s="75"/>
    </row>
    <row r="131" spans="1:27" s="64" customFormat="1" x14ac:dyDescent="0.25">
      <c r="A131" s="205" t="s">
        <v>30</v>
      </c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7"/>
    </row>
    <row r="132" spans="1:27" s="64" customFormat="1" ht="132" customHeight="1" x14ac:dyDescent="0.25">
      <c r="A132" s="176" t="s">
        <v>35</v>
      </c>
      <c r="B132" s="4" t="s">
        <v>224</v>
      </c>
      <c r="C132" s="5" t="s">
        <v>238</v>
      </c>
      <c r="D132" s="5" t="s">
        <v>239</v>
      </c>
      <c r="E132" s="5" t="s">
        <v>240</v>
      </c>
      <c r="F132" s="5" t="s">
        <v>241</v>
      </c>
      <c r="G132" s="5" t="s">
        <v>242</v>
      </c>
      <c r="H132" s="6">
        <v>1</v>
      </c>
      <c r="I132" s="5">
        <v>750000000</v>
      </c>
      <c r="J132" s="7" t="s">
        <v>229</v>
      </c>
      <c r="K132" s="5" t="s">
        <v>243</v>
      </c>
      <c r="L132" s="5" t="s">
        <v>244</v>
      </c>
      <c r="M132" s="5"/>
      <c r="N132" s="8" t="s">
        <v>245</v>
      </c>
      <c r="O132" s="9" t="s">
        <v>246</v>
      </c>
      <c r="P132" s="5"/>
      <c r="Q132" s="5"/>
      <c r="R132" s="5"/>
      <c r="S132" s="5"/>
      <c r="T132" s="68">
        <v>19000000</v>
      </c>
      <c r="U132" s="68">
        <f t="shared" ref="U132:U137" si="8">T132*1.12</f>
        <v>21280000.000000004</v>
      </c>
      <c r="V132" s="69"/>
      <c r="W132" s="5">
        <v>2015</v>
      </c>
      <c r="X132" s="70"/>
    </row>
    <row r="133" spans="1:27" s="64" customFormat="1" ht="120" customHeight="1" x14ac:dyDescent="0.25">
      <c r="A133" s="176" t="s">
        <v>36</v>
      </c>
      <c r="B133" s="4" t="s">
        <v>224</v>
      </c>
      <c r="C133" s="5" t="s">
        <v>238</v>
      </c>
      <c r="D133" s="5" t="s">
        <v>239</v>
      </c>
      <c r="E133" s="5" t="s">
        <v>240</v>
      </c>
      <c r="F133" s="5" t="s">
        <v>241</v>
      </c>
      <c r="G133" s="5" t="s">
        <v>242</v>
      </c>
      <c r="H133" s="6">
        <v>1</v>
      </c>
      <c r="I133" s="5">
        <v>750000000</v>
      </c>
      <c r="J133" s="7" t="s">
        <v>229</v>
      </c>
      <c r="K133" s="5" t="s">
        <v>243</v>
      </c>
      <c r="L133" s="5" t="s">
        <v>247</v>
      </c>
      <c r="M133" s="5"/>
      <c r="N133" s="8" t="s">
        <v>245</v>
      </c>
      <c r="O133" s="9" t="s">
        <v>246</v>
      </c>
      <c r="P133" s="5"/>
      <c r="Q133" s="5"/>
      <c r="R133" s="5"/>
      <c r="S133" s="5"/>
      <c r="T133" s="68">
        <v>13175649</v>
      </c>
      <c r="U133" s="68">
        <f t="shared" si="8"/>
        <v>14756726.880000001</v>
      </c>
      <c r="V133" s="69"/>
      <c r="W133" s="5">
        <v>2015</v>
      </c>
      <c r="X133" s="70"/>
    </row>
    <row r="134" spans="1:27" s="64" customFormat="1" ht="123" customHeight="1" x14ac:dyDescent="0.25">
      <c r="A134" s="176" t="s">
        <v>37</v>
      </c>
      <c r="B134" s="4" t="s">
        <v>224</v>
      </c>
      <c r="C134" s="5" t="s">
        <v>238</v>
      </c>
      <c r="D134" s="5" t="s">
        <v>239</v>
      </c>
      <c r="E134" s="5" t="s">
        <v>240</v>
      </c>
      <c r="F134" s="5" t="s">
        <v>241</v>
      </c>
      <c r="G134" s="5" t="s">
        <v>242</v>
      </c>
      <c r="H134" s="6">
        <v>1</v>
      </c>
      <c r="I134" s="5">
        <v>750000000</v>
      </c>
      <c r="J134" s="7" t="s">
        <v>229</v>
      </c>
      <c r="K134" s="5" t="s">
        <v>243</v>
      </c>
      <c r="L134" s="5" t="s">
        <v>248</v>
      </c>
      <c r="M134" s="5"/>
      <c r="N134" s="8" t="s">
        <v>245</v>
      </c>
      <c r="O134" s="9" t="s">
        <v>246</v>
      </c>
      <c r="P134" s="5"/>
      <c r="Q134" s="5"/>
      <c r="R134" s="5"/>
      <c r="S134" s="5"/>
      <c r="T134" s="68">
        <v>32270121</v>
      </c>
      <c r="U134" s="68">
        <f t="shared" si="8"/>
        <v>36142535.520000003</v>
      </c>
      <c r="V134" s="69"/>
      <c r="W134" s="5">
        <v>2015</v>
      </c>
      <c r="X134" s="70"/>
    </row>
    <row r="135" spans="1:27" s="162" customFormat="1" ht="147.75" customHeight="1" x14ac:dyDescent="0.25">
      <c r="A135" s="176" t="s">
        <v>38</v>
      </c>
      <c r="B135" s="13" t="s">
        <v>224</v>
      </c>
      <c r="C135" s="13" t="s">
        <v>330</v>
      </c>
      <c r="D135" s="13" t="s">
        <v>331</v>
      </c>
      <c r="E135" s="13" t="s">
        <v>331</v>
      </c>
      <c r="F135" s="13" t="s">
        <v>332</v>
      </c>
      <c r="G135" s="13" t="s">
        <v>242</v>
      </c>
      <c r="H135" s="25">
        <v>0.8</v>
      </c>
      <c r="I135" s="13">
        <v>750000000</v>
      </c>
      <c r="J135" s="13" t="s">
        <v>280</v>
      </c>
      <c r="K135" s="20" t="s">
        <v>305</v>
      </c>
      <c r="L135" s="13" t="s">
        <v>333</v>
      </c>
      <c r="M135" s="13"/>
      <c r="N135" s="13" t="s">
        <v>334</v>
      </c>
      <c r="O135" s="13" t="s">
        <v>335</v>
      </c>
      <c r="P135" s="13"/>
      <c r="Q135" s="13"/>
      <c r="R135" s="13"/>
      <c r="S135" s="21"/>
      <c r="T135" s="21">
        <v>3622050</v>
      </c>
      <c r="U135" s="21">
        <f t="shared" si="8"/>
        <v>4056696.0000000005</v>
      </c>
      <c r="V135" s="13"/>
      <c r="W135" s="13" t="s">
        <v>310</v>
      </c>
      <c r="X135" s="22"/>
    </row>
    <row r="136" spans="1:27" s="162" customFormat="1" ht="147.75" customHeight="1" x14ac:dyDescent="0.25">
      <c r="A136" s="176" t="s">
        <v>93</v>
      </c>
      <c r="B136" s="13" t="s">
        <v>224</v>
      </c>
      <c r="C136" s="13" t="s">
        <v>1058</v>
      </c>
      <c r="D136" s="13" t="s">
        <v>1059</v>
      </c>
      <c r="E136" s="13" t="s">
        <v>1060</v>
      </c>
      <c r="F136" s="13" t="s">
        <v>385</v>
      </c>
      <c r="G136" s="13" t="s">
        <v>242</v>
      </c>
      <c r="H136" s="25">
        <v>0.9</v>
      </c>
      <c r="I136" s="13">
        <v>750000000</v>
      </c>
      <c r="J136" s="13" t="s">
        <v>280</v>
      </c>
      <c r="K136" s="20" t="s">
        <v>305</v>
      </c>
      <c r="L136" s="13" t="s">
        <v>359</v>
      </c>
      <c r="M136" s="13"/>
      <c r="N136" s="13" t="s">
        <v>334</v>
      </c>
      <c r="O136" s="13" t="s">
        <v>335</v>
      </c>
      <c r="P136" s="13"/>
      <c r="Q136" s="13"/>
      <c r="R136" s="13"/>
      <c r="S136" s="13"/>
      <c r="T136" s="21">
        <v>187983479</v>
      </c>
      <c r="U136" s="21">
        <f t="shared" si="8"/>
        <v>210541496.48000002</v>
      </c>
      <c r="V136" s="13"/>
      <c r="W136" s="13" t="s">
        <v>310</v>
      </c>
      <c r="X136" s="22"/>
    </row>
    <row r="137" spans="1:27" s="162" customFormat="1" ht="147.75" customHeight="1" x14ac:dyDescent="0.25">
      <c r="A137" s="176" t="s">
        <v>95</v>
      </c>
      <c r="B137" s="13" t="s">
        <v>224</v>
      </c>
      <c r="C137" s="13" t="s">
        <v>1058</v>
      </c>
      <c r="D137" s="13" t="s">
        <v>1059</v>
      </c>
      <c r="E137" s="13" t="s">
        <v>1060</v>
      </c>
      <c r="F137" s="13" t="s">
        <v>386</v>
      </c>
      <c r="G137" s="13" t="s">
        <v>242</v>
      </c>
      <c r="H137" s="25">
        <v>0.9</v>
      </c>
      <c r="I137" s="13">
        <v>750000000</v>
      </c>
      <c r="J137" s="13" t="s">
        <v>280</v>
      </c>
      <c r="K137" s="20" t="s">
        <v>305</v>
      </c>
      <c r="L137" s="13" t="s">
        <v>361</v>
      </c>
      <c r="M137" s="13"/>
      <c r="N137" s="13" t="s">
        <v>334</v>
      </c>
      <c r="O137" s="13" t="s">
        <v>335</v>
      </c>
      <c r="P137" s="13"/>
      <c r="Q137" s="13"/>
      <c r="R137" s="13"/>
      <c r="S137" s="13"/>
      <c r="T137" s="21">
        <v>140168329</v>
      </c>
      <c r="U137" s="21">
        <f t="shared" si="8"/>
        <v>156988528.48000002</v>
      </c>
      <c r="V137" s="13"/>
      <c r="W137" s="13" t="s">
        <v>310</v>
      </c>
      <c r="X137" s="22"/>
    </row>
    <row r="138" spans="1:27" s="64" customFormat="1" ht="186" customHeight="1" x14ac:dyDescent="0.25">
      <c r="A138" s="176" t="s">
        <v>120</v>
      </c>
      <c r="B138" s="1" t="s">
        <v>224</v>
      </c>
      <c r="C138" s="37" t="s">
        <v>743</v>
      </c>
      <c r="D138" s="1" t="s">
        <v>744</v>
      </c>
      <c r="E138" s="1" t="s">
        <v>745</v>
      </c>
      <c r="F138" s="1" t="s">
        <v>746</v>
      </c>
      <c r="G138" s="30" t="s">
        <v>242</v>
      </c>
      <c r="H138" s="36">
        <v>0.8</v>
      </c>
      <c r="I138" s="1">
        <v>750000000</v>
      </c>
      <c r="J138" s="2" t="s">
        <v>229</v>
      </c>
      <c r="K138" s="2" t="s">
        <v>747</v>
      </c>
      <c r="L138" s="61" t="s">
        <v>748</v>
      </c>
      <c r="M138" s="1"/>
      <c r="N138" s="3" t="s">
        <v>727</v>
      </c>
      <c r="O138" s="1" t="s">
        <v>749</v>
      </c>
      <c r="P138" s="1"/>
      <c r="Q138" s="1"/>
      <c r="R138" s="1"/>
      <c r="S138" s="30"/>
      <c r="T138" s="128">
        <v>33127500</v>
      </c>
      <c r="U138" s="30">
        <f t="shared" ref="U138:U143" si="9">T138*1.12</f>
        <v>37102800</v>
      </c>
      <c r="V138" s="1"/>
      <c r="W138" s="1" t="s">
        <v>750</v>
      </c>
      <c r="X138" s="1"/>
    </row>
    <row r="139" spans="1:27" s="64" customFormat="1" ht="223.5" customHeight="1" x14ac:dyDescent="0.25">
      <c r="A139" s="176" t="s">
        <v>121</v>
      </c>
      <c r="B139" s="1" t="s">
        <v>224</v>
      </c>
      <c r="C139" s="37" t="s">
        <v>743</v>
      </c>
      <c r="D139" s="1" t="s">
        <v>744</v>
      </c>
      <c r="E139" s="1" t="s">
        <v>745</v>
      </c>
      <c r="F139" s="1" t="s">
        <v>746</v>
      </c>
      <c r="G139" s="30" t="s">
        <v>242</v>
      </c>
      <c r="H139" s="36">
        <v>0.8</v>
      </c>
      <c r="I139" s="1">
        <v>750000000</v>
      </c>
      <c r="J139" s="2" t="s">
        <v>229</v>
      </c>
      <c r="K139" s="2" t="s">
        <v>747</v>
      </c>
      <c r="L139" s="61" t="s">
        <v>751</v>
      </c>
      <c r="M139" s="1"/>
      <c r="N139" s="3" t="s">
        <v>727</v>
      </c>
      <c r="O139" s="1" t="s">
        <v>749</v>
      </c>
      <c r="P139" s="1"/>
      <c r="Q139" s="1"/>
      <c r="R139" s="1"/>
      <c r="S139" s="30"/>
      <c r="T139" s="128">
        <v>36850500</v>
      </c>
      <c r="U139" s="30">
        <f t="shared" si="9"/>
        <v>41272560.000000007</v>
      </c>
      <c r="V139" s="1"/>
      <c r="W139" s="1" t="s">
        <v>750</v>
      </c>
      <c r="X139" s="1"/>
    </row>
    <row r="140" spans="1:27" s="64" customFormat="1" ht="181.5" customHeight="1" x14ac:dyDescent="0.25">
      <c r="A140" s="176" t="s">
        <v>122</v>
      </c>
      <c r="B140" s="1" t="s">
        <v>224</v>
      </c>
      <c r="C140" s="37" t="s">
        <v>743</v>
      </c>
      <c r="D140" s="1" t="s">
        <v>744</v>
      </c>
      <c r="E140" s="1" t="s">
        <v>745</v>
      </c>
      <c r="F140" s="1" t="s">
        <v>746</v>
      </c>
      <c r="G140" s="30" t="s">
        <v>242</v>
      </c>
      <c r="H140" s="36">
        <v>0.8</v>
      </c>
      <c r="I140" s="1">
        <v>750000000</v>
      </c>
      <c r="J140" s="2" t="s">
        <v>229</v>
      </c>
      <c r="K140" s="2" t="s">
        <v>747</v>
      </c>
      <c r="L140" s="61" t="s">
        <v>752</v>
      </c>
      <c r="M140" s="1"/>
      <c r="N140" s="3" t="s">
        <v>727</v>
      </c>
      <c r="O140" s="1" t="s">
        <v>749</v>
      </c>
      <c r="P140" s="1"/>
      <c r="Q140" s="1"/>
      <c r="R140" s="1"/>
      <c r="S140" s="30"/>
      <c r="T140" s="128">
        <v>66008000</v>
      </c>
      <c r="U140" s="30">
        <f t="shared" si="9"/>
        <v>73928960</v>
      </c>
      <c r="V140" s="1"/>
      <c r="W140" s="1" t="s">
        <v>750</v>
      </c>
      <c r="X140" s="1"/>
    </row>
    <row r="141" spans="1:27" s="64" customFormat="1" ht="202.5" customHeight="1" x14ac:dyDescent="0.25">
      <c r="A141" s="176" t="s">
        <v>123</v>
      </c>
      <c r="B141" s="1" t="s">
        <v>224</v>
      </c>
      <c r="C141" s="37" t="s">
        <v>743</v>
      </c>
      <c r="D141" s="1" t="s">
        <v>744</v>
      </c>
      <c r="E141" s="1" t="s">
        <v>745</v>
      </c>
      <c r="F141" s="1" t="s">
        <v>753</v>
      </c>
      <c r="G141" s="30" t="s">
        <v>242</v>
      </c>
      <c r="H141" s="36">
        <v>0.8</v>
      </c>
      <c r="I141" s="1">
        <v>750000000</v>
      </c>
      <c r="J141" s="2" t="s">
        <v>229</v>
      </c>
      <c r="K141" s="2" t="s">
        <v>747</v>
      </c>
      <c r="L141" s="61" t="s">
        <v>754</v>
      </c>
      <c r="M141" s="1"/>
      <c r="N141" s="3" t="s">
        <v>727</v>
      </c>
      <c r="O141" s="1" t="s">
        <v>749</v>
      </c>
      <c r="P141" s="1"/>
      <c r="Q141" s="1"/>
      <c r="R141" s="1"/>
      <c r="S141" s="30"/>
      <c r="T141" s="128">
        <v>29960000</v>
      </c>
      <c r="U141" s="30">
        <f t="shared" si="9"/>
        <v>33555200</v>
      </c>
      <c r="V141" s="1"/>
      <c r="W141" s="1" t="s">
        <v>750</v>
      </c>
      <c r="X141" s="129"/>
    </row>
    <row r="142" spans="1:27" s="64" customFormat="1" ht="176.25" customHeight="1" x14ac:dyDescent="0.25">
      <c r="A142" s="176" t="s">
        <v>124</v>
      </c>
      <c r="B142" s="1" t="s">
        <v>224</v>
      </c>
      <c r="C142" s="37" t="s">
        <v>743</v>
      </c>
      <c r="D142" s="1" t="s">
        <v>744</v>
      </c>
      <c r="E142" s="1" t="s">
        <v>745</v>
      </c>
      <c r="F142" s="1" t="s">
        <v>753</v>
      </c>
      <c r="G142" s="30" t="s">
        <v>242</v>
      </c>
      <c r="H142" s="36">
        <v>0.8</v>
      </c>
      <c r="I142" s="1">
        <v>750000000</v>
      </c>
      <c r="J142" s="2" t="s">
        <v>229</v>
      </c>
      <c r="K142" s="2" t="s">
        <v>747</v>
      </c>
      <c r="L142" s="61" t="s">
        <v>755</v>
      </c>
      <c r="M142" s="1"/>
      <c r="N142" s="3" t="s">
        <v>727</v>
      </c>
      <c r="O142" s="1" t="s">
        <v>749</v>
      </c>
      <c r="P142" s="1"/>
      <c r="Q142" s="1"/>
      <c r="R142" s="1"/>
      <c r="S142" s="30"/>
      <c r="T142" s="128">
        <v>176328000</v>
      </c>
      <c r="U142" s="30">
        <f t="shared" si="9"/>
        <v>197487360.00000003</v>
      </c>
      <c r="V142" s="1"/>
      <c r="W142" s="1" t="s">
        <v>750</v>
      </c>
      <c r="X142" s="1"/>
    </row>
    <row r="143" spans="1:27" s="64" customFormat="1" ht="195.75" customHeight="1" x14ac:dyDescent="0.25">
      <c r="A143" s="176" t="s">
        <v>125</v>
      </c>
      <c r="B143" s="1" t="s">
        <v>224</v>
      </c>
      <c r="C143" s="37" t="s">
        <v>743</v>
      </c>
      <c r="D143" s="1" t="s">
        <v>744</v>
      </c>
      <c r="E143" s="1" t="s">
        <v>745</v>
      </c>
      <c r="F143" s="1" t="s">
        <v>753</v>
      </c>
      <c r="G143" s="30" t="s">
        <v>242</v>
      </c>
      <c r="H143" s="36">
        <v>0.8</v>
      </c>
      <c r="I143" s="1">
        <v>750000000</v>
      </c>
      <c r="J143" s="2" t="s">
        <v>229</v>
      </c>
      <c r="K143" s="2" t="s">
        <v>747</v>
      </c>
      <c r="L143" s="61" t="s">
        <v>756</v>
      </c>
      <c r="M143" s="1"/>
      <c r="N143" s="3" t="s">
        <v>727</v>
      </c>
      <c r="O143" s="1" t="s">
        <v>749</v>
      </c>
      <c r="P143" s="1"/>
      <c r="Q143" s="1"/>
      <c r="R143" s="1"/>
      <c r="S143" s="30"/>
      <c r="T143" s="128">
        <v>23000000</v>
      </c>
      <c r="U143" s="30">
        <f t="shared" si="9"/>
        <v>25760000.000000004</v>
      </c>
      <c r="V143" s="1"/>
      <c r="W143" s="1" t="s">
        <v>750</v>
      </c>
      <c r="X143" s="1"/>
    </row>
    <row r="144" spans="1:27" s="162" customFormat="1" ht="165" customHeight="1" x14ac:dyDescent="0.25">
      <c r="A144" s="176" t="s">
        <v>126</v>
      </c>
      <c r="B144" s="74" t="s">
        <v>224</v>
      </c>
      <c r="C144" s="37" t="s">
        <v>757</v>
      </c>
      <c r="D144" s="163" t="s">
        <v>758</v>
      </c>
      <c r="E144" s="163" t="s">
        <v>759</v>
      </c>
      <c r="F144" s="163" t="s">
        <v>760</v>
      </c>
      <c r="G144" s="164" t="s">
        <v>242</v>
      </c>
      <c r="H144" s="36">
        <v>0.5</v>
      </c>
      <c r="I144" s="1">
        <v>750000000</v>
      </c>
      <c r="J144" s="2" t="s">
        <v>229</v>
      </c>
      <c r="K144" s="2" t="s">
        <v>761</v>
      </c>
      <c r="L144" s="165" t="s">
        <v>762</v>
      </c>
      <c r="M144" s="1"/>
      <c r="N144" s="3" t="s">
        <v>763</v>
      </c>
      <c r="O144" s="1" t="s">
        <v>749</v>
      </c>
      <c r="P144" s="1"/>
      <c r="Q144" s="1"/>
      <c r="R144" s="1"/>
      <c r="S144" s="30"/>
      <c r="T144" s="166">
        <v>34008930</v>
      </c>
      <c r="U144" s="30">
        <f>T144*1.12</f>
        <v>38090001.600000001</v>
      </c>
      <c r="V144" s="1"/>
      <c r="W144" s="1">
        <v>2015</v>
      </c>
      <c r="X144" s="167"/>
    </row>
    <row r="145" spans="1:24" s="64" customFormat="1" ht="228.75" customHeight="1" x14ac:dyDescent="0.25">
      <c r="A145" s="176" t="s">
        <v>1061</v>
      </c>
      <c r="B145" s="10" t="s">
        <v>260</v>
      </c>
      <c r="C145" s="10" t="s">
        <v>958</v>
      </c>
      <c r="D145" s="10" t="s">
        <v>959</v>
      </c>
      <c r="E145" s="10" t="s">
        <v>960</v>
      </c>
      <c r="F145" s="10" t="s">
        <v>961</v>
      </c>
      <c r="G145" s="12" t="s">
        <v>242</v>
      </c>
      <c r="H145" s="9">
        <v>0.8</v>
      </c>
      <c r="I145" s="10">
        <v>750000000</v>
      </c>
      <c r="J145" s="10" t="s">
        <v>880</v>
      </c>
      <c r="K145" s="12" t="s">
        <v>747</v>
      </c>
      <c r="L145" s="10" t="s">
        <v>229</v>
      </c>
      <c r="M145" s="14"/>
      <c r="N145" s="44" t="s">
        <v>962</v>
      </c>
      <c r="O145" s="10" t="s">
        <v>963</v>
      </c>
      <c r="P145" s="10"/>
      <c r="Q145" s="10"/>
      <c r="R145" s="10"/>
      <c r="S145" s="14"/>
      <c r="T145" s="14">
        <v>10000000</v>
      </c>
      <c r="U145" s="14">
        <v>11200000</v>
      </c>
      <c r="V145" s="14"/>
      <c r="W145" s="10" t="s">
        <v>750</v>
      </c>
      <c r="X145" s="67"/>
    </row>
    <row r="146" spans="1:24" s="64" customFormat="1" ht="200.25" customHeight="1" x14ac:dyDescent="0.25">
      <c r="A146" s="176" t="s">
        <v>1062</v>
      </c>
      <c r="B146" s="10" t="s">
        <v>260</v>
      </c>
      <c r="C146" s="10" t="s">
        <v>964</v>
      </c>
      <c r="D146" s="10" t="s">
        <v>965</v>
      </c>
      <c r="E146" s="10" t="s">
        <v>966</v>
      </c>
      <c r="F146" s="10" t="s">
        <v>967</v>
      </c>
      <c r="G146" s="12" t="s">
        <v>228</v>
      </c>
      <c r="H146" s="9">
        <v>0.8</v>
      </c>
      <c r="I146" s="10">
        <v>750000000</v>
      </c>
      <c r="J146" s="10" t="s">
        <v>880</v>
      </c>
      <c r="K146" s="12" t="s">
        <v>747</v>
      </c>
      <c r="L146" s="10" t="s">
        <v>229</v>
      </c>
      <c r="M146" s="14"/>
      <c r="N146" s="44" t="s">
        <v>962</v>
      </c>
      <c r="O146" s="10" t="s">
        <v>963</v>
      </c>
      <c r="P146" s="10"/>
      <c r="Q146" s="10"/>
      <c r="R146" s="10"/>
      <c r="S146" s="14"/>
      <c r="T146" s="14">
        <v>26258603</v>
      </c>
      <c r="U146" s="14">
        <v>29409635.359999999</v>
      </c>
      <c r="V146" s="14"/>
      <c r="W146" s="10" t="s">
        <v>750</v>
      </c>
      <c r="X146" s="67"/>
    </row>
    <row r="147" spans="1:24" s="64" customFormat="1" ht="39" customHeight="1" x14ac:dyDescent="0.25">
      <c r="A147" s="216" t="s">
        <v>26</v>
      </c>
      <c r="B147" s="215"/>
      <c r="C147" s="74"/>
      <c r="D147" s="74"/>
      <c r="E147" s="74"/>
      <c r="F147" s="74"/>
      <c r="G147" s="74"/>
      <c r="H147" s="71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2"/>
      <c r="T147" s="73">
        <f>SUM(T132:T146)</f>
        <v>831761161</v>
      </c>
      <c r="U147" s="73">
        <f>SUM(U132:U146)</f>
        <v>931572500.32000005</v>
      </c>
      <c r="V147" s="74"/>
      <c r="W147" s="74"/>
      <c r="X147" s="75"/>
    </row>
    <row r="148" spans="1:24" s="152" customFormat="1" ht="15" customHeight="1" x14ac:dyDescent="0.25">
      <c r="A148" s="209" t="s">
        <v>90</v>
      </c>
      <c r="B148" s="212"/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3"/>
    </row>
    <row r="149" spans="1:24" s="64" customFormat="1" ht="201.75" customHeight="1" x14ac:dyDescent="0.25">
      <c r="A149" s="176" t="s">
        <v>33</v>
      </c>
      <c r="B149" s="1" t="s">
        <v>224</v>
      </c>
      <c r="C149" s="59" t="s">
        <v>225</v>
      </c>
      <c r="D149" s="37" t="s">
        <v>226</v>
      </c>
      <c r="E149" s="37" t="s">
        <v>226</v>
      </c>
      <c r="F149" s="3" t="s">
        <v>227</v>
      </c>
      <c r="G149" s="30" t="s">
        <v>228</v>
      </c>
      <c r="H149" s="60">
        <v>1</v>
      </c>
      <c r="I149" s="1">
        <v>750000000</v>
      </c>
      <c r="J149" s="2" t="s">
        <v>229</v>
      </c>
      <c r="K149" s="2" t="s">
        <v>230</v>
      </c>
      <c r="L149" s="61" t="s">
        <v>231</v>
      </c>
      <c r="M149" s="1"/>
      <c r="N149" s="3" t="s">
        <v>232</v>
      </c>
      <c r="O149" s="1" t="s">
        <v>233</v>
      </c>
      <c r="P149" s="1"/>
      <c r="Q149" s="1"/>
      <c r="R149" s="1"/>
      <c r="S149" s="1"/>
      <c r="T149" s="62" t="s">
        <v>236</v>
      </c>
      <c r="U149" s="62" t="s">
        <v>236</v>
      </c>
      <c r="V149" s="1"/>
      <c r="W149" s="1">
        <v>2015</v>
      </c>
      <c r="X149" s="1"/>
    </row>
    <row r="150" spans="1:24" s="64" customFormat="1" ht="156" customHeight="1" x14ac:dyDescent="0.25">
      <c r="A150" s="76" t="s">
        <v>28</v>
      </c>
      <c r="B150" s="1" t="s">
        <v>224</v>
      </c>
      <c r="C150" s="59" t="s">
        <v>225</v>
      </c>
      <c r="D150" s="37" t="s">
        <v>226</v>
      </c>
      <c r="E150" s="37" t="s">
        <v>226</v>
      </c>
      <c r="F150" s="3" t="s">
        <v>234</v>
      </c>
      <c r="G150" s="30" t="s">
        <v>228</v>
      </c>
      <c r="H150" s="60">
        <v>1</v>
      </c>
      <c r="I150" s="1">
        <v>750000000</v>
      </c>
      <c r="J150" s="2" t="s">
        <v>229</v>
      </c>
      <c r="K150" s="2" t="s">
        <v>230</v>
      </c>
      <c r="L150" s="61" t="s">
        <v>235</v>
      </c>
      <c r="M150" s="1"/>
      <c r="N150" s="3" t="s">
        <v>232</v>
      </c>
      <c r="O150" s="1" t="s">
        <v>233</v>
      </c>
      <c r="P150" s="1"/>
      <c r="Q150" s="1"/>
      <c r="R150" s="1"/>
      <c r="S150" s="1"/>
      <c r="T150" s="62" t="s">
        <v>237</v>
      </c>
      <c r="U150" s="62" t="s">
        <v>237</v>
      </c>
      <c r="V150" s="1"/>
      <c r="W150" s="1">
        <v>2015</v>
      </c>
      <c r="X150" s="1"/>
    </row>
    <row r="151" spans="1:24" s="64" customFormat="1" ht="183" customHeight="1" x14ac:dyDescent="0.25">
      <c r="A151" s="76" t="s">
        <v>29</v>
      </c>
      <c r="B151" s="10" t="s">
        <v>224</v>
      </c>
      <c r="C151" s="5" t="s">
        <v>249</v>
      </c>
      <c r="D151" s="10" t="s">
        <v>250</v>
      </c>
      <c r="E151" s="10" t="s">
        <v>250</v>
      </c>
      <c r="F151" s="10" t="s">
        <v>251</v>
      </c>
      <c r="G151" s="5" t="s">
        <v>242</v>
      </c>
      <c r="H151" s="6">
        <v>1</v>
      </c>
      <c r="I151" s="5">
        <v>750000000</v>
      </c>
      <c r="J151" s="11" t="s">
        <v>229</v>
      </c>
      <c r="K151" s="5" t="s">
        <v>252</v>
      </c>
      <c r="L151" s="5" t="s">
        <v>244</v>
      </c>
      <c r="M151" s="5"/>
      <c r="N151" s="8" t="s">
        <v>253</v>
      </c>
      <c r="O151" s="9" t="s">
        <v>254</v>
      </c>
      <c r="P151" s="5"/>
      <c r="Q151" s="5"/>
      <c r="R151" s="5"/>
      <c r="S151" s="5"/>
      <c r="T151" s="68">
        <v>5600000</v>
      </c>
      <c r="U151" s="68">
        <f t="shared" ref="U151:U156" si="10">T151*1.12</f>
        <v>6272000.0000000009</v>
      </c>
      <c r="V151" s="5"/>
      <c r="W151" s="5">
        <v>2015</v>
      </c>
      <c r="X151" s="70"/>
    </row>
    <row r="152" spans="1:24" s="64" customFormat="1" ht="183" customHeight="1" x14ac:dyDescent="0.25">
      <c r="A152" s="176" t="s">
        <v>34</v>
      </c>
      <c r="B152" s="10" t="s">
        <v>224</v>
      </c>
      <c r="C152" s="5" t="s">
        <v>249</v>
      </c>
      <c r="D152" s="10" t="s">
        <v>250</v>
      </c>
      <c r="E152" s="10" t="s">
        <v>250</v>
      </c>
      <c r="F152" s="10" t="s">
        <v>251</v>
      </c>
      <c r="G152" s="5" t="s">
        <v>242</v>
      </c>
      <c r="H152" s="6">
        <v>1</v>
      </c>
      <c r="I152" s="5">
        <v>750000000</v>
      </c>
      <c r="J152" s="11" t="s">
        <v>229</v>
      </c>
      <c r="K152" s="5" t="s">
        <v>252</v>
      </c>
      <c r="L152" s="5" t="s">
        <v>247</v>
      </c>
      <c r="M152" s="5"/>
      <c r="N152" s="8" t="s">
        <v>253</v>
      </c>
      <c r="O152" s="9" t="s">
        <v>254</v>
      </c>
      <c r="P152" s="5"/>
      <c r="Q152" s="5"/>
      <c r="R152" s="5"/>
      <c r="S152" s="5"/>
      <c r="T152" s="68">
        <v>3700000</v>
      </c>
      <c r="U152" s="68">
        <f t="shared" si="10"/>
        <v>4144000.0000000005</v>
      </c>
      <c r="V152" s="5"/>
      <c r="W152" s="5">
        <v>2015</v>
      </c>
      <c r="X152" s="70"/>
    </row>
    <row r="153" spans="1:24" s="64" customFormat="1" ht="174.75" customHeight="1" x14ac:dyDescent="0.25">
      <c r="A153" s="76" t="s">
        <v>48</v>
      </c>
      <c r="B153" s="10" t="s">
        <v>224</v>
      </c>
      <c r="C153" s="5" t="s">
        <v>249</v>
      </c>
      <c r="D153" s="10" t="s">
        <v>250</v>
      </c>
      <c r="E153" s="10" t="s">
        <v>250</v>
      </c>
      <c r="F153" s="10" t="s">
        <v>251</v>
      </c>
      <c r="G153" s="5" t="s">
        <v>242</v>
      </c>
      <c r="H153" s="6">
        <v>1</v>
      </c>
      <c r="I153" s="5">
        <v>750000000</v>
      </c>
      <c r="J153" s="11" t="s">
        <v>229</v>
      </c>
      <c r="K153" s="5" t="s">
        <v>252</v>
      </c>
      <c r="L153" s="5" t="s">
        <v>248</v>
      </c>
      <c r="M153" s="5"/>
      <c r="N153" s="8" t="s">
        <v>253</v>
      </c>
      <c r="O153" s="9" t="s">
        <v>254</v>
      </c>
      <c r="P153" s="5"/>
      <c r="Q153" s="5"/>
      <c r="R153" s="5"/>
      <c r="S153" s="5"/>
      <c r="T153" s="68">
        <v>9300000</v>
      </c>
      <c r="U153" s="68">
        <f t="shared" si="10"/>
        <v>10416000.000000002</v>
      </c>
      <c r="V153" s="5"/>
      <c r="W153" s="5">
        <v>2015</v>
      </c>
      <c r="X153" s="70"/>
    </row>
    <row r="154" spans="1:24" s="64" customFormat="1" ht="165" customHeight="1" x14ac:dyDescent="0.25">
      <c r="A154" s="76" t="s">
        <v>49</v>
      </c>
      <c r="B154" s="10" t="s">
        <v>224</v>
      </c>
      <c r="C154" s="5" t="s">
        <v>249</v>
      </c>
      <c r="D154" s="10" t="s">
        <v>250</v>
      </c>
      <c r="E154" s="10" t="s">
        <v>250</v>
      </c>
      <c r="F154" s="10" t="s">
        <v>251</v>
      </c>
      <c r="G154" s="5" t="s">
        <v>242</v>
      </c>
      <c r="H154" s="6">
        <v>1</v>
      </c>
      <c r="I154" s="5">
        <v>750000000</v>
      </c>
      <c r="J154" s="11" t="s">
        <v>229</v>
      </c>
      <c r="K154" s="5" t="s">
        <v>252</v>
      </c>
      <c r="L154" s="5" t="s">
        <v>255</v>
      </c>
      <c r="M154" s="5"/>
      <c r="N154" s="8" t="s">
        <v>253</v>
      </c>
      <c r="O154" s="9" t="s">
        <v>254</v>
      </c>
      <c r="P154" s="5"/>
      <c r="Q154" s="5"/>
      <c r="R154" s="5"/>
      <c r="S154" s="5"/>
      <c r="T154" s="68">
        <v>7400000</v>
      </c>
      <c r="U154" s="68">
        <f t="shared" si="10"/>
        <v>8288000.0000000009</v>
      </c>
      <c r="V154" s="5"/>
      <c r="W154" s="5">
        <v>2015</v>
      </c>
      <c r="X154" s="70"/>
    </row>
    <row r="155" spans="1:24" s="64" customFormat="1" ht="170.25" customHeight="1" x14ac:dyDescent="0.25">
      <c r="A155" s="176" t="s">
        <v>50</v>
      </c>
      <c r="B155" s="10" t="s">
        <v>224</v>
      </c>
      <c r="C155" s="5" t="s">
        <v>249</v>
      </c>
      <c r="D155" s="10" t="s">
        <v>250</v>
      </c>
      <c r="E155" s="10" t="s">
        <v>250</v>
      </c>
      <c r="F155" s="10" t="s">
        <v>256</v>
      </c>
      <c r="G155" s="5" t="s">
        <v>242</v>
      </c>
      <c r="H155" s="6">
        <v>1</v>
      </c>
      <c r="I155" s="5">
        <v>750000000</v>
      </c>
      <c r="J155" s="11" t="s">
        <v>229</v>
      </c>
      <c r="K155" s="5" t="s">
        <v>243</v>
      </c>
      <c r="L155" s="5" t="s">
        <v>247</v>
      </c>
      <c r="M155" s="5"/>
      <c r="N155" s="8" t="s">
        <v>257</v>
      </c>
      <c r="O155" s="9" t="s">
        <v>254</v>
      </c>
      <c r="P155" s="5"/>
      <c r="Q155" s="5"/>
      <c r="R155" s="5"/>
      <c r="S155" s="5"/>
      <c r="T155" s="68">
        <v>500000</v>
      </c>
      <c r="U155" s="68">
        <f t="shared" si="10"/>
        <v>560000</v>
      </c>
      <c r="V155" s="69"/>
      <c r="W155" s="5">
        <v>2015</v>
      </c>
      <c r="X155" s="70"/>
    </row>
    <row r="156" spans="1:24" s="64" customFormat="1" ht="171.75" customHeight="1" x14ac:dyDescent="0.25">
      <c r="A156" s="76" t="s">
        <v>51</v>
      </c>
      <c r="B156" s="10" t="s">
        <v>224</v>
      </c>
      <c r="C156" s="5" t="s">
        <v>249</v>
      </c>
      <c r="D156" s="10" t="s">
        <v>250</v>
      </c>
      <c r="E156" s="10" t="s">
        <v>250</v>
      </c>
      <c r="F156" s="10" t="s">
        <v>258</v>
      </c>
      <c r="G156" s="5" t="s">
        <v>242</v>
      </c>
      <c r="H156" s="6">
        <v>1</v>
      </c>
      <c r="I156" s="5">
        <v>750000000</v>
      </c>
      <c r="J156" s="11" t="s">
        <v>229</v>
      </c>
      <c r="K156" s="5" t="s">
        <v>243</v>
      </c>
      <c r="L156" s="5" t="s">
        <v>259</v>
      </c>
      <c r="M156" s="5"/>
      <c r="N156" s="8" t="s">
        <v>257</v>
      </c>
      <c r="O156" s="9" t="s">
        <v>254</v>
      </c>
      <c r="P156" s="5"/>
      <c r="Q156" s="5"/>
      <c r="R156" s="5"/>
      <c r="S156" s="5"/>
      <c r="T156" s="68">
        <v>500000</v>
      </c>
      <c r="U156" s="68">
        <f t="shared" si="10"/>
        <v>560000</v>
      </c>
      <c r="V156" s="69"/>
      <c r="W156" s="5">
        <v>2015</v>
      </c>
      <c r="X156" s="70"/>
    </row>
    <row r="157" spans="1:24" s="64" customFormat="1" ht="133.5" customHeight="1" x14ac:dyDescent="0.25">
      <c r="A157" s="76" t="s">
        <v>52</v>
      </c>
      <c r="B157" s="10" t="s">
        <v>260</v>
      </c>
      <c r="C157" s="10" t="s">
        <v>261</v>
      </c>
      <c r="D157" s="10" t="s">
        <v>262</v>
      </c>
      <c r="E157" s="10" t="s">
        <v>262</v>
      </c>
      <c r="F157" s="10" t="s">
        <v>263</v>
      </c>
      <c r="G157" s="12" t="s">
        <v>264</v>
      </c>
      <c r="H157" s="9">
        <v>1</v>
      </c>
      <c r="I157" s="13">
        <v>750000000</v>
      </c>
      <c r="J157" s="10" t="s">
        <v>265</v>
      </c>
      <c r="K157" s="12" t="s">
        <v>266</v>
      </c>
      <c r="L157" s="10" t="s">
        <v>267</v>
      </c>
      <c r="M157" s="14"/>
      <c r="N157" s="13" t="s">
        <v>268</v>
      </c>
      <c r="O157" s="13" t="s">
        <v>269</v>
      </c>
      <c r="P157" s="10"/>
      <c r="Q157" s="14"/>
      <c r="R157" s="14"/>
      <c r="S157" s="14"/>
      <c r="T157" s="14">
        <f>U157/1.12</f>
        <v>2455357.1428571427</v>
      </c>
      <c r="U157" s="14">
        <v>2750000</v>
      </c>
      <c r="V157" s="10"/>
      <c r="W157" s="10">
        <v>2014</v>
      </c>
      <c r="X157" s="77"/>
    </row>
    <row r="158" spans="1:24" s="64" customFormat="1" ht="122.25" customHeight="1" x14ac:dyDescent="0.25">
      <c r="A158" s="176" t="s">
        <v>53</v>
      </c>
      <c r="B158" s="10" t="s">
        <v>260</v>
      </c>
      <c r="C158" s="10" t="s">
        <v>270</v>
      </c>
      <c r="D158" s="10" t="s">
        <v>271</v>
      </c>
      <c r="E158" s="10" t="s">
        <v>272</v>
      </c>
      <c r="F158" s="10"/>
      <c r="G158" s="12" t="s">
        <v>242</v>
      </c>
      <c r="H158" s="9">
        <v>1</v>
      </c>
      <c r="I158" s="10">
        <v>750000000</v>
      </c>
      <c r="J158" s="10" t="s">
        <v>265</v>
      </c>
      <c r="K158" s="12" t="s">
        <v>273</v>
      </c>
      <c r="L158" s="10" t="s">
        <v>274</v>
      </c>
      <c r="M158" s="14"/>
      <c r="N158" s="14" t="s">
        <v>275</v>
      </c>
      <c r="O158" s="10" t="s">
        <v>276</v>
      </c>
      <c r="P158" s="10"/>
      <c r="Q158" s="14"/>
      <c r="R158" s="14"/>
      <c r="S158" s="14"/>
      <c r="T158" s="14">
        <v>40100000</v>
      </c>
      <c r="U158" s="14">
        <v>40100000</v>
      </c>
      <c r="V158" s="10"/>
      <c r="W158" s="10">
        <v>2014</v>
      </c>
      <c r="X158" s="15"/>
    </row>
    <row r="159" spans="1:24" s="64" customFormat="1" ht="165" customHeight="1" x14ac:dyDescent="0.25">
      <c r="A159" s="76" t="s">
        <v>54</v>
      </c>
      <c r="B159" s="74" t="s">
        <v>224</v>
      </c>
      <c r="C159" s="16" t="s">
        <v>277</v>
      </c>
      <c r="D159" s="5" t="s">
        <v>278</v>
      </c>
      <c r="E159" s="10" t="s">
        <v>278</v>
      </c>
      <c r="F159" s="10" t="s">
        <v>279</v>
      </c>
      <c r="G159" s="5" t="s">
        <v>228</v>
      </c>
      <c r="H159" s="6">
        <v>1</v>
      </c>
      <c r="I159" s="5">
        <v>750000000</v>
      </c>
      <c r="J159" s="5" t="s">
        <v>280</v>
      </c>
      <c r="K159" s="5" t="s">
        <v>281</v>
      </c>
      <c r="L159" s="5" t="s">
        <v>280</v>
      </c>
      <c r="M159" s="17"/>
      <c r="N159" s="5" t="s">
        <v>282</v>
      </c>
      <c r="O159" s="5" t="s">
        <v>283</v>
      </c>
      <c r="P159" s="17"/>
      <c r="Q159" s="17"/>
      <c r="R159" s="17"/>
      <c r="S159" s="17"/>
      <c r="T159" s="14">
        <v>8910000</v>
      </c>
      <c r="U159" s="14">
        <v>9979200</v>
      </c>
      <c r="V159" s="5" t="s">
        <v>284</v>
      </c>
      <c r="W159" s="5">
        <v>2014</v>
      </c>
      <c r="X159" s="74"/>
    </row>
    <row r="160" spans="1:24" s="64" customFormat="1" ht="94.5" customHeight="1" x14ac:dyDescent="0.25">
      <c r="A160" s="76" t="s">
        <v>55</v>
      </c>
      <c r="B160" s="5" t="s">
        <v>224</v>
      </c>
      <c r="C160" s="16" t="s">
        <v>285</v>
      </c>
      <c r="D160" s="5" t="s">
        <v>286</v>
      </c>
      <c r="E160" s="5" t="s">
        <v>287</v>
      </c>
      <c r="F160" s="5"/>
      <c r="G160" s="5" t="s">
        <v>228</v>
      </c>
      <c r="H160" s="6">
        <v>1</v>
      </c>
      <c r="I160" s="5">
        <v>750000000</v>
      </c>
      <c r="J160" s="5" t="s">
        <v>288</v>
      </c>
      <c r="K160" s="5" t="s">
        <v>281</v>
      </c>
      <c r="L160" s="5" t="s">
        <v>288</v>
      </c>
      <c r="M160" s="5"/>
      <c r="N160" s="5" t="s">
        <v>282</v>
      </c>
      <c r="O160" s="5" t="s">
        <v>283</v>
      </c>
      <c r="P160" s="5"/>
      <c r="Q160" s="5"/>
      <c r="R160" s="5"/>
      <c r="S160" s="5"/>
      <c r="T160" s="18">
        <v>3400000</v>
      </c>
      <c r="U160" s="18">
        <f t="shared" ref="U160:U161" si="11">T160*1.12</f>
        <v>3808000.0000000005</v>
      </c>
      <c r="V160" s="5" t="s">
        <v>284</v>
      </c>
      <c r="W160" s="5">
        <v>2014</v>
      </c>
      <c r="X160" s="74"/>
    </row>
    <row r="161" spans="1:24" s="64" customFormat="1" ht="147" customHeight="1" x14ac:dyDescent="0.25">
      <c r="A161" s="176" t="s">
        <v>56</v>
      </c>
      <c r="B161" s="74" t="s">
        <v>224</v>
      </c>
      <c r="C161" s="16" t="s">
        <v>289</v>
      </c>
      <c r="D161" s="5" t="s">
        <v>290</v>
      </c>
      <c r="E161" s="5" t="s">
        <v>290</v>
      </c>
      <c r="F161" s="10" t="s">
        <v>291</v>
      </c>
      <c r="G161" s="5" t="s">
        <v>228</v>
      </c>
      <c r="H161" s="6">
        <v>1</v>
      </c>
      <c r="I161" s="5">
        <v>750000000</v>
      </c>
      <c r="J161" s="5" t="s">
        <v>280</v>
      </c>
      <c r="K161" s="5" t="s">
        <v>281</v>
      </c>
      <c r="L161" s="5" t="s">
        <v>280</v>
      </c>
      <c r="M161" s="17"/>
      <c r="N161" s="5" t="s">
        <v>282</v>
      </c>
      <c r="O161" s="5" t="s">
        <v>283</v>
      </c>
      <c r="P161" s="17"/>
      <c r="Q161" s="17"/>
      <c r="R161" s="17"/>
      <c r="S161" s="17"/>
      <c r="T161" s="18">
        <v>510000</v>
      </c>
      <c r="U161" s="18">
        <f t="shared" si="11"/>
        <v>571200</v>
      </c>
      <c r="V161" s="5" t="s">
        <v>284</v>
      </c>
      <c r="W161" s="5">
        <v>2014</v>
      </c>
      <c r="X161" s="74"/>
    </row>
    <row r="162" spans="1:24" s="162" customFormat="1" ht="113.25" customHeight="1" x14ac:dyDescent="0.25">
      <c r="A162" s="76" t="s">
        <v>57</v>
      </c>
      <c r="B162" s="13" t="s">
        <v>224</v>
      </c>
      <c r="C162" s="13" t="s">
        <v>336</v>
      </c>
      <c r="D162" s="13" t="s">
        <v>337</v>
      </c>
      <c r="E162" s="13" t="s">
        <v>338</v>
      </c>
      <c r="F162" s="13" t="s">
        <v>339</v>
      </c>
      <c r="G162" s="13" t="s">
        <v>228</v>
      </c>
      <c r="H162" s="25">
        <v>1</v>
      </c>
      <c r="I162" s="13">
        <v>750000000</v>
      </c>
      <c r="J162" s="13" t="s">
        <v>280</v>
      </c>
      <c r="K162" s="20" t="s">
        <v>305</v>
      </c>
      <c r="L162" s="13" t="s">
        <v>315</v>
      </c>
      <c r="M162" s="13"/>
      <c r="N162" s="13" t="s">
        <v>334</v>
      </c>
      <c r="O162" s="13" t="s">
        <v>340</v>
      </c>
      <c r="P162" s="13"/>
      <c r="Q162" s="13"/>
      <c r="R162" s="13"/>
      <c r="S162" s="13"/>
      <c r="T162" s="21">
        <v>10613824</v>
      </c>
      <c r="U162" s="21">
        <f>T162*1.12</f>
        <v>11887482.880000001</v>
      </c>
      <c r="V162" s="13" t="s">
        <v>284</v>
      </c>
      <c r="W162" s="13" t="s">
        <v>310</v>
      </c>
      <c r="X162" s="22"/>
    </row>
    <row r="163" spans="1:24" s="162" customFormat="1" ht="123.75" customHeight="1" x14ac:dyDescent="0.25">
      <c r="A163" s="76" t="s">
        <v>58</v>
      </c>
      <c r="B163" s="13" t="s">
        <v>224</v>
      </c>
      <c r="C163" s="13" t="s">
        <v>341</v>
      </c>
      <c r="D163" s="13" t="s">
        <v>342</v>
      </c>
      <c r="E163" s="13" t="s">
        <v>343</v>
      </c>
      <c r="F163" s="13" t="s">
        <v>344</v>
      </c>
      <c r="G163" s="13" t="s">
        <v>228</v>
      </c>
      <c r="H163" s="25">
        <v>1</v>
      </c>
      <c r="I163" s="13">
        <v>750000000</v>
      </c>
      <c r="J163" s="13" t="s">
        <v>280</v>
      </c>
      <c r="K163" s="20" t="s">
        <v>305</v>
      </c>
      <c r="L163" s="13" t="s">
        <v>315</v>
      </c>
      <c r="M163" s="13"/>
      <c r="N163" s="13" t="s">
        <v>334</v>
      </c>
      <c r="O163" s="13" t="s">
        <v>340</v>
      </c>
      <c r="P163" s="13"/>
      <c r="Q163" s="13"/>
      <c r="R163" s="13"/>
      <c r="S163" s="13"/>
      <c r="T163" s="21">
        <v>4523304</v>
      </c>
      <c r="U163" s="21">
        <f>T163*1.12</f>
        <v>5066100.4800000004</v>
      </c>
      <c r="V163" s="13" t="s">
        <v>284</v>
      </c>
      <c r="W163" s="13" t="s">
        <v>310</v>
      </c>
      <c r="X163" s="22"/>
    </row>
    <row r="164" spans="1:24" s="162" customFormat="1" ht="114.75" customHeight="1" x14ac:dyDescent="0.25">
      <c r="A164" s="176" t="s">
        <v>59</v>
      </c>
      <c r="B164" s="13" t="s">
        <v>224</v>
      </c>
      <c r="C164" s="13" t="s">
        <v>345</v>
      </c>
      <c r="D164" s="13" t="s">
        <v>346</v>
      </c>
      <c r="E164" s="13" t="s">
        <v>347</v>
      </c>
      <c r="F164" s="13" t="s">
        <v>348</v>
      </c>
      <c r="G164" s="13" t="s">
        <v>264</v>
      </c>
      <c r="H164" s="25">
        <v>1</v>
      </c>
      <c r="I164" s="13">
        <v>750000000</v>
      </c>
      <c r="J164" s="13" t="s">
        <v>280</v>
      </c>
      <c r="K164" s="20" t="s">
        <v>305</v>
      </c>
      <c r="L164" s="13" t="s">
        <v>315</v>
      </c>
      <c r="M164" s="13"/>
      <c r="N164" s="13" t="s">
        <v>349</v>
      </c>
      <c r="O164" s="13" t="s">
        <v>350</v>
      </c>
      <c r="P164" s="13"/>
      <c r="Q164" s="13"/>
      <c r="R164" s="13"/>
      <c r="S164" s="13"/>
      <c r="T164" s="21">
        <v>5000000</v>
      </c>
      <c r="U164" s="21">
        <f>T164*1.12</f>
        <v>5600000.0000000009</v>
      </c>
      <c r="V164" s="13"/>
      <c r="W164" s="13" t="s">
        <v>310</v>
      </c>
      <c r="X164" s="22"/>
    </row>
    <row r="165" spans="1:24" s="162" customFormat="1" ht="114.75" customHeight="1" x14ac:dyDescent="0.25">
      <c r="A165" s="76" t="s">
        <v>60</v>
      </c>
      <c r="B165" s="13" t="s">
        <v>224</v>
      </c>
      <c r="C165" s="13" t="s">
        <v>351</v>
      </c>
      <c r="D165" s="13" t="s">
        <v>352</v>
      </c>
      <c r="E165" s="13" t="s">
        <v>353</v>
      </c>
      <c r="F165" s="13" t="s">
        <v>354</v>
      </c>
      <c r="G165" s="13" t="s">
        <v>228</v>
      </c>
      <c r="H165" s="25">
        <v>1</v>
      </c>
      <c r="I165" s="13">
        <v>750000000</v>
      </c>
      <c r="J165" s="13" t="s">
        <v>280</v>
      </c>
      <c r="K165" s="20" t="s">
        <v>305</v>
      </c>
      <c r="L165" s="13" t="s">
        <v>355</v>
      </c>
      <c r="M165" s="13"/>
      <c r="N165" s="13" t="s">
        <v>349</v>
      </c>
      <c r="O165" s="13" t="s">
        <v>269</v>
      </c>
      <c r="P165" s="13"/>
      <c r="Q165" s="13"/>
      <c r="R165" s="13"/>
      <c r="S165" s="13"/>
      <c r="T165" s="21">
        <v>1308482</v>
      </c>
      <c r="U165" s="21">
        <f>T165*1.12</f>
        <v>1465499.84</v>
      </c>
      <c r="V165" s="13"/>
      <c r="W165" s="13" t="s">
        <v>310</v>
      </c>
      <c r="X165" s="22"/>
    </row>
    <row r="166" spans="1:24" s="162" customFormat="1" ht="114.75" customHeight="1" x14ac:dyDescent="0.25">
      <c r="A166" s="76" t="s">
        <v>61</v>
      </c>
      <c r="B166" s="13" t="s">
        <v>224</v>
      </c>
      <c r="C166" s="13" t="s">
        <v>341</v>
      </c>
      <c r="D166" s="13" t="s">
        <v>342</v>
      </c>
      <c r="E166" s="13" t="s">
        <v>343</v>
      </c>
      <c r="F166" s="13" t="s">
        <v>356</v>
      </c>
      <c r="G166" s="13" t="s">
        <v>228</v>
      </c>
      <c r="H166" s="25">
        <v>1</v>
      </c>
      <c r="I166" s="13">
        <v>750000000</v>
      </c>
      <c r="J166" s="13" t="s">
        <v>280</v>
      </c>
      <c r="K166" s="20" t="s">
        <v>305</v>
      </c>
      <c r="L166" s="13" t="s">
        <v>357</v>
      </c>
      <c r="M166" s="13"/>
      <c r="N166" s="13" t="s">
        <v>334</v>
      </c>
      <c r="O166" s="13" t="s">
        <v>340</v>
      </c>
      <c r="P166" s="13"/>
      <c r="Q166" s="13"/>
      <c r="R166" s="13"/>
      <c r="S166" s="13"/>
      <c r="T166" s="21">
        <v>2914272</v>
      </c>
      <c r="U166" s="21">
        <f t="shared" ref="U166:U192" si="12">T166*1.12</f>
        <v>3263984.64</v>
      </c>
      <c r="V166" s="13" t="s">
        <v>284</v>
      </c>
      <c r="W166" s="13" t="s">
        <v>310</v>
      </c>
      <c r="X166" s="22"/>
    </row>
    <row r="167" spans="1:24" s="162" customFormat="1" ht="138" customHeight="1" x14ac:dyDescent="0.25">
      <c r="A167" s="176" t="s">
        <v>62</v>
      </c>
      <c r="B167" s="13" t="s">
        <v>224</v>
      </c>
      <c r="C167" s="13" t="s">
        <v>336</v>
      </c>
      <c r="D167" s="13" t="s">
        <v>337</v>
      </c>
      <c r="E167" s="13" t="s">
        <v>338</v>
      </c>
      <c r="F167" s="13" t="s">
        <v>358</v>
      </c>
      <c r="G167" s="13" t="s">
        <v>228</v>
      </c>
      <c r="H167" s="25">
        <v>1</v>
      </c>
      <c r="I167" s="13">
        <v>750000000</v>
      </c>
      <c r="J167" s="13" t="s">
        <v>280</v>
      </c>
      <c r="K167" s="20" t="s">
        <v>305</v>
      </c>
      <c r="L167" s="13" t="s">
        <v>359</v>
      </c>
      <c r="M167" s="13"/>
      <c r="N167" s="13" t="s">
        <v>334</v>
      </c>
      <c r="O167" s="13" t="s">
        <v>340</v>
      </c>
      <c r="P167" s="13"/>
      <c r="Q167" s="13"/>
      <c r="R167" s="13"/>
      <c r="S167" s="13"/>
      <c r="T167" s="21">
        <v>4096043</v>
      </c>
      <c r="U167" s="21">
        <f t="shared" si="12"/>
        <v>4587568.16</v>
      </c>
      <c r="V167" s="13" t="s">
        <v>284</v>
      </c>
      <c r="W167" s="13" t="s">
        <v>310</v>
      </c>
      <c r="X167" s="22"/>
    </row>
    <row r="168" spans="1:24" s="162" customFormat="1" ht="133.5" customHeight="1" x14ac:dyDescent="0.25">
      <c r="A168" s="76" t="s">
        <v>63</v>
      </c>
      <c r="B168" s="13" t="s">
        <v>224</v>
      </c>
      <c r="C168" s="13" t="s">
        <v>341</v>
      </c>
      <c r="D168" s="13" t="s">
        <v>342</v>
      </c>
      <c r="E168" s="13" t="s">
        <v>343</v>
      </c>
      <c r="F168" s="13" t="s">
        <v>360</v>
      </c>
      <c r="G168" s="13" t="s">
        <v>228</v>
      </c>
      <c r="H168" s="25">
        <v>1</v>
      </c>
      <c r="I168" s="13">
        <v>750000000</v>
      </c>
      <c r="J168" s="13" t="s">
        <v>280</v>
      </c>
      <c r="K168" s="20" t="s">
        <v>305</v>
      </c>
      <c r="L168" s="13" t="s">
        <v>361</v>
      </c>
      <c r="M168" s="13"/>
      <c r="N168" s="13" t="s">
        <v>334</v>
      </c>
      <c r="O168" s="13" t="s">
        <v>340</v>
      </c>
      <c r="P168" s="13"/>
      <c r="Q168" s="13"/>
      <c r="R168" s="13"/>
      <c r="S168" s="13"/>
      <c r="T168" s="21">
        <v>3778800</v>
      </c>
      <c r="U168" s="21">
        <f>T168*1.12</f>
        <v>4232256</v>
      </c>
      <c r="V168" s="13"/>
      <c r="W168" s="13" t="s">
        <v>310</v>
      </c>
      <c r="X168" s="22"/>
    </row>
    <row r="169" spans="1:24" s="162" customFormat="1" ht="123.75" customHeight="1" x14ac:dyDescent="0.25">
      <c r="A169" s="76" t="s">
        <v>87</v>
      </c>
      <c r="B169" s="13" t="s">
        <v>224</v>
      </c>
      <c r="C169" s="13" t="s">
        <v>336</v>
      </c>
      <c r="D169" s="13" t="s">
        <v>337</v>
      </c>
      <c r="E169" s="13" t="s">
        <v>338</v>
      </c>
      <c r="F169" s="13" t="s">
        <v>362</v>
      </c>
      <c r="G169" s="13" t="s">
        <v>228</v>
      </c>
      <c r="H169" s="25">
        <v>1</v>
      </c>
      <c r="I169" s="13">
        <v>750000000</v>
      </c>
      <c r="J169" s="13" t="s">
        <v>280</v>
      </c>
      <c r="K169" s="20" t="s">
        <v>305</v>
      </c>
      <c r="L169" s="13" t="s">
        <v>361</v>
      </c>
      <c r="M169" s="13"/>
      <c r="N169" s="13" t="s">
        <v>334</v>
      </c>
      <c r="O169" s="13" t="s">
        <v>340</v>
      </c>
      <c r="P169" s="13"/>
      <c r="Q169" s="13"/>
      <c r="R169" s="13"/>
      <c r="S169" s="13"/>
      <c r="T169" s="21">
        <v>5592000</v>
      </c>
      <c r="U169" s="21">
        <f t="shared" si="12"/>
        <v>6263040.0000000009</v>
      </c>
      <c r="V169" s="13"/>
      <c r="W169" s="13" t="s">
        <v>310</v>
      </c>
      <c r="X169" s="22"/>
    </row>
    <row r="170" spans="1:24" s="162" customFormat="1" ht="129.75" customHeight="1" x14ac:dyDescent="0.25">
      <c r="A170" s="176" t="s">
        <v>88</v>
      </c>
      <c r="B170" s="13" t="s">
        <v>224</v>
      </c>
      <c r="C170" s="13" t="s">
        <v>363</v>
      </c>
      <c r="D170" s="13" t="s">
        <v>364</v>
      </c>
      <c r="E170" s="13" t="s">
        <v>365</v>
      </c>
      <c r="F170" s="13" t="s">
        <v>366</v>
      </c>
      <c r="G170" s="13" t="s">
        <v>228</v>
      </c>
      <c r="H170" s="25">
        <v>1</v>
      </c>
      <c r="I170" s="13">
        <v>750000000</v>
      </c>
      <c r="J170" s="13" t="s">
        <v>280</v>
      </c>
      <c r="K170" s="20" t="s">
        <v>305</v>
      </c>
      <c r="L170" s="13" t="s">
        <v>359</v>
      </c>
      <c r="M170" s="13"/>
      <c r="N170" s="13" t="s">
        <v>334</v>
      </c>
      <c r="O170" s="13" t="s">
        <v>340</v>
      </c>
      <c r="P170" s="13"/>
      <c r="Q170" s="13"/>
      <c r="R170" s="13"/>
      <c r="S170" s="13"/>
      <c r="T170" s="21">
        <v>18671228</v>
      </c>
      <c r="U170" s="21">
        <f t="shared" si="12"/>
        <v>20911775.360000003</v>
      </c>
      <c r="V170" s="13" t="s">
        <v>284</v>
      </c>
      <c r="W170" s="13" t="s">
        <v>310</v>
      </c>
      <c r="X170" s="22"/>
    </row>
    <row r="171" spans="1:24" s="162" customFormat="1" ht="135" customHeight="1" x14ac:dyDescent="0.25">
      <c r="A171" s="76" t="s">
        <v>89</v>
      </c>
      <c r="B171" s="13" t="s">
        <v>224</v>
      </c>
      <c r="C171" s="13" t="s">
        <v>363</v>
      </c>
      <c r="D171" s="13" t="s">
        <v>364</v>
      </c>
      <c r="E171" s="13" t="s">
        <v>365</v>
      </c>
      <c r="F171" s="13" t="s">
        <v>367</v>
      </c>
      <c r="G171" s="13" t="s">
        <v>228</v>
      </c>
      <c r="H171" s="25">
        <v>1</v>
      </c>
      <c r="I171" s="13">
        <v>750000000</v>
      </c>
      <c r="J171" s="13" t="s">
        <v>280</v>
      </c>
      <c r="K171" s="20" t="s">
        <v>305</v>
      </c>
      <c r="L171" s="13" t="s">
        <v>361</v>
      </c>
      <c r="M171" s="13"/>
      <c r="N171" s="13" t="s">
        <v>334</v>
      </c>
      <c r="O171" s="13" t="s">
        <v>340</v>
      </c>
      <c r="P171" s="13"/>
      <c r="Q171" s="13"/>
      <c r="R171" s="13"/>
      <c r="S171" s="13"/>
      <c r="T171" s="21">
        <v>22022100</v>
      </c>
      <c r="U171" s="21">
        <f t="shared" si="12"/>
        <v>24664752.000000004</v>
      </c>
      <c r="V171" s="13" t="s">
        <v>284</v>
      </c>
      <c r="W171" s="13" t="s">
        <v>310</v>
      </c>
      <c r="X171" s="22"/>
    </row>
    <row r="172" spans="1:24" s="162" customFormat="1" ht="114.75" customHeight="1" x14ac:dyDescent="0.25">
      <c r="A172" s="76" t="s">
        <v>91</v>
      </c>
      <c r="B172" s="13" t="s">
        <v>224</v>
      </c>
      <c r="C172" s="13" t="s">
        <v>368</v>
      </c>
      <c r="D172" s="13" t="s">
        <v>369</v>
      </c>
      <c r="E172" s="26" t="s">
        <v>370</v>
      </c>
      <c r="F172" s="26" t="s">
        <v>371</v>
      </c>
      <c r="G172" s="13" t="s">
        <v>264</v>
      </c>
      <c r="H172" s="25">
        <v>1</v>
      </c>
      <c r="I172" s="13">
        <v>750000000</v>
      </c>
      <c r="J172" s="13" t="s">
        <v>280</v>
      </c>
      <c r="K172" s="20" t="s">
        <v>230</v>
      </c>
      <c r="L172" s="13" t="s">
        <v>355</v>
      </c>
      <c r="M172" s="13"/>
      <c r="N172" s="13" t="s">
        <v>282</v>
      </c>
      <c r="O172" s="13" t="s">
        <v>340</v>
      </c>
      <c r="P172" s="13"/>
      <c r="Q172" s="13"/>
      <c r="R172" s="13"/>
      <c r="S172" s="13"/>
      <c r="T172" s="21">
        <v>3210000</v>
      </c>
      <c r="U172" s="21">
        <f t="shared" si="12"/>
        <v>3595200.0000000005</v>
      </c>
      <c r="V172" s="13"/>
      <c r="W172" s="13">
        <v>2015</v>
      </c>
      <c r="X172" s="22"/>
    </row>
    <row r="173" spans="1:24" s="162" customFormat="1" ht="163.5" customHeight="1" x14ac:dyDescent="0.25">
      <c r="A173" s="176" t="s">
        <v>92</v>
      </c>
      <c r="B173" s="13" t="s">
        <v>224</v>
      </c>
      <c r="C173" s="13" t="s">
        <v>372</v>
      </c>
      <c r="D173" s="13" t="s">
        <v>373</v>
      </c>
      <c r="E173" s="26" t="s">
        <v>374</v>
      </c>
      <c r="F173" s="26" t="s">
        <v>375</v>
      </c>
      <c r="G173" s="13" t="s">
        <v>264</v>
      </c>
      <c r="H173" s="25">
        <v>1</v>
      </c>
      <c r="I173" s="13">
        <v>750000000</v>
      </c>
      <c r="J173" s="13" t="s">
        <v>280</v>
      </c>
      <c r="K173" s="20" t="s">
        <v>230</v>
      </c>
      <c r="L173" s="13" t="s">
        <v>355</v>
      </c>
      <c r="M173" s="13"/>
      <c r="N173" s="13" t="s">
        <v>376</v>
      </c>
      <c r="O173" s="13" t="s">
        <v>340</v>
      </c>
      <c r="P173" s="13"/>
      <c r="Q173" s="13"/>
      <c r="R173" s="13"/>
      <c r="S173" s="13"/>
      <c r="T173" s="21">
        <v>1652000</v>
      </c>
      <c r="U173" s="21">
        <f t="shared" si="12"/>
        <v>1850240.0000000002</v>
      </c>
      <c r="V173" s="13"/>
      <c r="W173" s="13">
        <v>2015</v>
      </c>
      <c r="X173" s="22"/>
    </row>
    <row r="174" spans="1:24" s="162" customFormat="1" ht="228" customHeight="1" x14ac:dyDescent="0.25">
      <c r="A174" s="76" t="s">
        <v>96</v>
      </c>
      <c r="B174" s="13" t="s">
        <v>224</v>
      </c>
      <c r="C174" s="13" t="s">
        <v>377</v>
      </c>
      <c r="D174" s="13" t="s">
        <v>378</v>
      </c>
      <c r="E174" s="13" t="s">
        <v>379</v>
      </c>
      <c r="F174" s="13" t="s">
        <v>380</v>
      </c>
      <c r="G174" s="13" t="s">
        <v>242</v>
      </c>
      <c r="H174" s="25">
        <v>0.9</v>
      </c>
      <c r="I174" s="13">
        <v>750000000</v>
      </c>
      <c r="J174" s="13" t="s">
        <v>280</v>
      </c>
      <c r="K174" s="20" t="s">
        <v>305</v>
      </c>
      <c r="L174" s="13" t="s">
        <v>359</v>
      </c>
      <c r="M174" s="13"/>
      <c r="N174" s="13" t="s">
        <v>334</v>
      </c>
      <c r="O174" s="13" t="s">
        <v>269</v>
      </c>
      <c r="P174" s="13"/>
      <c r="Q174" s="13"/>
      <c r="R174" s="13"/>
      <c r="S174" s="13"/>
      <c r="T174" s="21">
        <v>37110000</v>
      </c>
      <c r="U174" s="21">
        <f t="shared" si="12"/>
        <v>41563200.000000007</v>
      </c>
      <c r="V174" s="13"/>
      <c r="W174" s="13" t="s">
        <v>310</v>
      </c>
      <c r="X174" s="22"/>
    </row>
    <row r="175" spans="1:24" s="162" customFormat="1" ht="213.75" customHeight="1" x14ac:dyDescent="0.25">
      <c r="A175" s="76" t="s">
        <v>97</v>
      </c>
      <c r="B175" s="13" t="s">
        <v>224</v>
      </c>
      <c r="C175" s="13" t="s">
        <v>377</v>
      </c>
      <c r="D175" s="13" t="s">
        <v>378</v>
      </c>
      <c r="E175" s="13" t="s">
        <v>379</v>
      </c>
      <c r="F175" s="13" t="s">
        <v>381</v>
      </c>
      <c r="G175" s="13" t="s">
        <v>242</v>
      </c>
      <c r="H175" s="25">
        <v>0.9</v>
      </c>
      <c r="I175" s="13">
        <v>750000000</v>
      </c>
      <c r="J175" s="13" t="s">
        <v>280</v>
      </c>
      <c r="K175" s="20" t="s">
        <v>305</v>
      </c>
      <c r="L175" s="13" t="s">
        <v>361</v>
      </c>
      <c r="M175" s="13"/>
      <c r="N175" s="13" t="s">
        <v>334</v>
      </c>
      <c r="O175" s="13" t="s">
        <v>269</v>
      </c>
      <c r="P175" s="13"/>
      <c r="Q175" s="13"/>
      <c r="R175" s="13"/>
      <c r="S175" s="13"/>
      <c r="T175" s="21">
        <v>34020000</v>
      </c>
      <c r="U175" s="21">
        <f t="shared" si="12"/>
        <v>38102400</v>
      </c>
      <c r="V175" s="13"/>
      <c r="W175" s="13" t="s">
        <v>310</v>
      </c>
      <c r="X175" s="22"/>
    </row>
    <row r="176" spans="1:24" s="162" customFormat="1" ht="137.25" customHeight="1" x14ac:dyDescent="0.25">
      <c r="A176" s="176" t="s">
        <v>98</v>
      </c>
      <c r="B176" s="13" t="s">
        <v>224</v>
      </c>
      <c r="C176" s="13" t="s">
        <v>382</v>
      </c>
      <c r="D176" s="13" t="s">
        <v>383</v>
      </c>
      <c r="E176" s="13" t="s">
        <v>383</v>
      </c>
      <c r="F176" s="13" t="s">
        <v>384</v>
      </c>
      <c r="G176" s="13" t="s">
        <v>264</v>
      </c>
      <c r="H176" s="25">
        <v>1</v>
      </c>
      <c r="I176" s="13">
        <v>750000000</v>
      </c>
      <c r="J176" s="13" t="s">
        <v>280</v>
      </c>
      <c r="K176" s="20" t="s">
        <v>305</v>
      </c>
      <c r="L176" s="13" t="s">
        <v>280</v>
      </c>
      <c r="M176" s="13"/>
      <c r="N176" s="13" t="s">
        <v>334</v>
      </c>
      <c r="O176" s="13" t="s">
        <v>335</v>
      </c>
      <c r="P176" s="13"/>
      <c r="Q176" s="13"/>
      <c r="R176" s="13"/>
      <c r="S176" s="13"/>
      <c r="T176" s="21">
        <v>1200000</v>
      </c>
      <c r="U176" s="21">
        <f t="shared" si="12"/>
        <v>1344000.0000000002</v>
      </c>
      <c r="V176" s="13"/>
      <c r="W176" s="13" t="s">
        <v>310</v>
      </c>
      <c r="X176" s="22"/>
    </row>
    <row r="177" spans="1:24" s="162" customFormat="1" ht="216" customHeight="1" x14ac:dyDescent="0.25">
      <c r="A177" s="76" t="s">
        <v>127</v>
      </c>
      <c r="B177" s="13" t="s">
        <v>224</v>
      </c>
      <c r="C177" s="13" t="s">
        <v>387</v>
      </c>
      <c r="D177" s="13" t="s">
        <v>388</v>
      </c>
      <c r="E177" s="13" t="s">
        <v>388</v>
      </c>
      <c r="F177" s="13" t="s">
        <v>389</v>
      </c>
      <c r="G177" s="13" t="s">
        <v>242</v>
      </c>
      <c r="H177" s="25">
        <v>1</v>
      </c>
      <c r="I177" s="13">
        <v>750000000</v>
      </c>
      <c r="J177" s="13" t="s">
        <v>280</v>
      </c>
      <c r="K177" s="20" t="s">
        <v>305</v>
      </c>
      <c r="L177" s="13" t="s">
        <v>280</v>
      </c>
      <c r="M177" s="13"/>
      <c r="N177" s="13" t="s">
        <v>334</v>
      </c>
      <c r="O177" s="13" t="s">
        <v>335</v>
      </c>
      <c r="P177" s="13"/>
      <c r="Q177" s="13"/>
      <c r="R177" s="13"/>
      <c r="S177" s="13"/>
      <c r="T177" s="21">
        <v>459093</v>
      </c>
      <c r="U177" s="21">
        <f t="shared" si="12"/>
        <v>514184.16000000003</v>
      </c>
      <c r="V177" s="13"/>
      <c r="W177" s="13" t="s">
        <v>310</v>
      </c>
      <c r="X177" s="22"/>
    </row>
    <row r="178" spans="1:24" s="162" customFormat="1" ht="186" customHeight="1" x14ac:dyDescent="0.25">
      <c r="A178" s="76" t="s">
        <v>128</v>
      </c>
      <c r="B178" s="13" t="s">
        <v>224</v>
      </c>
      <c r="C178" s="13" t="s">
        <v>377</v>
      </c>
      <c r="D178" s="13" t="s">
        <v>378</v>
      </c>
      <c r="E178" s="13" t="s">
        <v>379</v>
      </c>
      <c r="F178" s="13" t="s">
        <v>390</v>
      </c>
      <c r="G178" s="13" t="s">
        <v>242</v>
      </c>
      <c r="H178" s="25">
        <v>1</v>
      </c>
      <c r="I178" s="13">
        <v>750000000</v>
      </c>
      <c r="J178" s="13" t="s">
        <v>280</v>
      </c>
      <c r="K178" s="20" t="s">
        <v>305</v>
      </c>
      <c r="L178" s="13" t="s">
        <v>280</v>
      </c>
      <c r="M178" s="13"/>
      <c r="N178" s="13" t="s">
        <v>334</v>
      </c>
      <c r="O178" s="13" t="s">
        <v>340</v>
      </c>
      <c r="P178" s="13"/>
      <c r="Q178" s="13"/>
      <c r="R178" s="13"/>
      <c r="S178" s="13"/>
      <c r="T178" s="21">
        <v>1970095</v>
      </c>
      <c r="U178" s="21">
        <f t="shared" si="12"/>
        <v>2206506.4000000004</v>
      </c>
      <c r="V178" s="13"/>
      <c r="W178" s="13" t="s">
        <v>310</v>
      </c>
      <c r="X178" s="22"/>
    </row>
    <row r="179" spans="1:24" s="162" customFormat="1" ht="165" customHeight="1" x14ac:dyDescent="0.25">
      <c r="A179" s="176" t="s">
        <v>129</v>
      </c>
      <c r="B179" s="13" t="s">
        <v>224</v>
      </c>
      <c r="C179" s="13" t="s">
        <v>387</v>
      </c>
      <c r="D179" s="13" t="s">
        <v>388</v>
      </c>
      <c r="E179" s="13" t="s">
        <v>388</v>
      </c>
      <c r="F179" s="13" t="s">
        <v>391</v>
      </c>
      <c r="G179" s="13" t="s">
        <v>242</v>
      </c>
      <c r="H179" s="25">
        <v>0.8</v>
      </c>
      <c r="I179" s="13">
        <v>750000000</v>
      </c>
      <c r="J179" s="13" t="s">
        <v>280</v>
      </c>
      <c r="K179" s="20" t="s">
        <v>305</v>
      </c>
      <c r="L179" s="13" t="s">
        <v>392</v>
      </c>
      <c r="M179" s="13"/>
      <c r="N179" s="13" t="s">
        <v>334</v>
      </c>
      <c r="O179" s="13" t="s">
        <v>340</v>
      </c>
      <c r="P179" s="13"/>
      <c r="Q179" s="13"/>
      <c r="R179" s="13"/>
      <c r="S179" s="13"/>
      <c r="T179" s="21">
        <v>20098800</v>
      </c>
      <c r="U179" s="21">
        <f t="shared" si="12"/>
        <v>22510656.000000004</v>
      </c>
      <c r="V179" s="13"/>
      <c r="W179" s="13" t="s">
        <v>310</v>
      </c>
      <c r="X179" s="22"/>
    </row>
    <row r="180" spans="1:24" s="162" customFormat="1" ht="158.25" customHeight="1" x14ac:dyDescent="0.25">
      <c r="A180" s="76" t="s">
        <v>130</v>
      </c>
      <c r="B180" s="13" t="s">
        <v>224</v>
      </c>
      <c r="C180" s="13" t="s">
        <v>387</v>
      </c>
      <c r="D180" s="13" t="s">
        <v>388</v>
      </c>
      <c r="E180" s="13" t="s">
        <v>388</v>
      </c>
      <c r="F180" s="13" t="s">
        <v>393</v>
      </c>
      <c r="G180" s="13" t="s">
        <v>242</v>
      </c>
      <c r="H180" s="25">
        <v>0.8</v>
      </c>
      <c r="I180" s="13">
        <v>750000000</v>
      </c>
      <c r="J180" s="13" t="s">
        <v>280</v>
      </c>
      <c r="K180" s="20" t="s">
        <v>305</v>
      </c>
      <c r="L180" s="13" t="s">
        <v>394</v>
      </c>
      <c r="M180" s="13"/>
      <c r="N180" s="13" t="s">
        <v>334</v>
      </c>
      <c r="O180" s="13" t="s">
        <v>340</v>
      </c>
      <c r="P180" s="13"/>
      <c r="Q180" s="13"/>
      <c r="R180" s="13"/>
      <c r="S180" s="13"/>
      <c r="T180" s="21">
        <v>2088540.0000000002</v>
      </c>
      <c r="U180" s="21">
        <f t="shared" si="12"/>
        <v>2339164.8000000003</v>
      </c>
      <c r="V180" s="13"/>
      <c r="W180" s="13" t="s">
        <v>310</v>
      </c>
      <c r="X180" s="22"/>
    </row>
    <row r="181" spans="1:24" s="162" customFormat="1" ht="198" customHeight="1" x14ac:dyDescent="0.25">
      <c r="A181" s="76" t="s">
        <v>131</v>
      </c>
      <c r="B181" s="13" t="s">
        <v>224</v>
      </c>
      <c r="C181" s="13" t="s">
        <v>387</v>
      </c>
      <c r="D181" s="13" t="s">
        <v>388</v>
      </c>
      <c r="E181" s="13" t="s">
        <v>388</v>
      </c>
      <c r="F181" s="13" t="s">
        <v>395</v>
      </c>
      <c r="G181" s="13" t="s">
        <v>242</v>
      </c>
      <c r="H181" s="25">
        <v>0.8</v>
      </c>
      <c r="I181" s="13">
        <v>750000000</v>
      </c>
      <c r="J181" s="13" t="s">
        <v>280</v>
      </c>
      <c r="K181" s="20" t="s">
        <v>305</v>
      </c>
      <c r="L181" s="13" t="s">
        <v>396</v>
      </c>
      <c r="M181" s="13"/>
      <c r="N181" s="13" t="s">
        <v>334</v>
      </c>
      <c r="O181" s="13" t="s">
        <v>340</v>
      </c>
      <c r="P181" s="13"/>
      <c r="Q181" s="13"/>
      <c r="R181" s="13"/>
      <c r="S181" s="13"/>
      <c r="T181" s="21">
        <v>2088540.0000000002</v>
      </c>
      <c r="U181" s="21">
        <f>T181*1.12</f>
        <v>2339164.8000000003</v>
      </c>
      <c r="V181" s="13"/>
      <c r="W181" s="13" t="s">
        <v>310</v>
      </c>
      <c r="X181" s="22"/>
    </row>
    <row r="182" spans="1:24" s="162" customFormat="1" ht="185.25" customHeight="1" x14ac:dyDescent="0.25">
      <c r="A182" s="176" t="s">
        <v>132</v>
      </c>
      <c r="B182" s="13" t="s">
        <v>224</v>
      </c>
      <c r="C182" s="13" t="s">
        <v>387</v>
      </c>
      <c r="D182" s="13" t="s">
        <v>388</v>
      </c>
      <c r="E182" s="13" t="s">
        <v>388</v>
      </c>
      <c r="F182" s="13" t="s">
        <v>397</v>
      </c>
      <c r="G182" s="13" t="s">
        <v>242</v>
      </c>
      <c r="H182" s="25">
        <v>0.8</v>
      </c>
      <c r="I182" s="13">
        <v>750000000</v>
      </c>
      <c r="J182" s="13" t="s">
        <v>280</v>
      </c>
      <c r="K182" s="20" t="s">
        <v>305</v>
      </c>
      <c r="L182" s="13" t="s">
        <v>398</v>
      </c>
      <c r="M182" s="13"/>
      <c r="N182" s="13" t="s">
        <v>334</v>
      </c>
      <c r="O182" s="13" t="s">
        <v>340</v>
      </c>
      <c r="P182" s="13"/>
      <c r="Q182" s="13"/>
      <c r="R182" s="13"/>
      <c r="S182" s="13"/>
      <c r="T182" s="21">
        <v>2088540.0000000002</v>
      </c>
      <c r="U182" s="21">
        <f>T182*1.12</f>
        <v>2339164.8000000003</v>
      </c>
      <c r="V182" s="13"/>
      <c r="W182" s="13" t="s">
        <v>310</v>
      </c>
      <c r="X182" s="22"/>
    </row>
    <row r="183" spans="1:24" s="162" customFormat="1" ht="198.75" customHeight="1" x14ac:dyDescent="0.25">
      <c r="A183" s="76" t="s">
        <v>133</v>
      </c>
      <c r="B183" s="13" t="s">
        <v>224</v>
      </c>
      <c r="C183" s="13" t="s">
        <v>387</v>
      </c>
      <c r="D183" s="13" t="s">
        <v>388</v>
      </c>
      <c r="E183" s="13" t="s">
        <v>388</v>
      </c>
      <c r="F183" s="13" t="s">
        <v>399</v>
      </c>
      <c r="G183" s="13" t="s">
        <v>242</v>
      </c>
      <c r="H183" s="25">
        <v>0.8</v>
      </c>
      <c r="I183" s="13">
        <v>750000000</v>
      </c>
      <c r="J183" s="13" t="s">
        <v>280</v>
      </c>
      <c r="K183" s="20" t="s">
        <v>305</v>
      </c>
      <c r="L183" s="13" t="s">
        <v>400</v>
      </c>
      <c r="M183" s="13"/>
      <c r="N183" s="13" t="s">
        <v>334</v>
      </c>
      <c r="O183" s="13" t="s">
        <v>340</v>
      </c>
      <c r="P183" s="13"/>
      <c r="Q183" s="13"/>
      <c r="R183" s="13"/>
      <c r="S183" s="13"/>
      <c r="T183" s="21">
        <v>2991960</v>
      </c>
      <c r="U183" s="21">
        <f t="shared" si="12"/>
        <v>3350995.2</v>
      </c>
      <c r="V183" s="13"/>
      <c r="W183" s="13" t="s">
        <v>310</v>
      </c>
      <c r="X183" s="22"/>
    </row>
    <row r="184" spans="1:24" s="162" customFormat="1" ht="197.25" customHeight="1" x14ac:dyDescent="0.25">
      <c r="A184" s="76" t="s">
        <v>134</v>
      </c>
      <c r="B184" s="13" t="s">
        <v>224</v>
      </c>
      <c r="C184" s="13" t="s">
        <v>387</v>
      </c>
      <c r="D184" s="13" t="s">
        <v>388</v>
      </c>
      <c r="E184" s="13" t="s">
        <v>388</v>
      </c>
      <c r="F184" s="13" t="s">
        <v>401</v>
      </c>
      <c r="G184" s="13" t="s">
        <v>242</v>
      </c>
      <c r="H184" s="25">
        <v>0.8</v>
      </c>
      <c r="I184" s="13">
        <v>750000000</v>
      </c>
      <c r="J184" s="13" t="s">
        <v>280</v>
      </c>
      <c r="K184" s="20" t="s">
        <v>305</v>
      </c>
      <c r="L184" s="13" t="s">
        <v>402</v>
      </c>
      <c r="M184" s="13"/>
      <c r="N184" s="13" t="s">
        <v>334</v>
      </c>
      <c r="O184" s="13" t="s">
        <v>340</v>
      </c>
      <c r="P184" s="13"/>
      <c r="Q184" s="13"/>
      <c r="R184" s="13"/>
      <c r="S184" s="13"/>
      <c r="T184" s="21">
        <v>3976650</v>
      </c>
      <c r="U184" s="21">
        <f t="shared" si="12"/>
        <v>4453848</v>
      </c>
      <c r="V184" s="13"/>
      <c r="W184" s="13" t="s">
        <v>310</v>
      </c>
      <c r="X184" s="22"/>
    </row>
    <row r="185" spans="1:24" s="162" customFormat="1" ht="179.25" customHeight="1" x14ac:dyDescent="0.25">
      <c r="A185" s="176" t="s">
        <v>135</v>
      </c>
      <c r="B185" s="13" t="s">
        <v>224</v>
      </c>
      <c r="C185" s="13" t="s">
        <v>387</v>
      </c>
      <c r="D185" s="13" t="s">
        <v>388</v>
      </c>
      <c r="E185" s="13" t="s">
        <v>388</v>
      </c>
      <c r="F185" s="13" t="s">
        <v>403</v>
      </c>
      <c r="G185" s="13" t="s">
        <v>242</v>
      </c>
      <c r="H185" s="25">
        <v>0.8</v>
      </c>
      <c r="I185" s="13">
        <v>750000000</v>
      </c>
      <c r="J185" s="13" t="s">
        <v>280</v>
      </c>
      <c r="K185" s="20" t="s">
        <v>305</v>
      </c>
      <c r="L185" s="13" t="s">
        <v>404</v>
      </c>
      <c r="M185" s="13"/>
      <c r="N185" s="13" t="s">
        <v>334</v>
      </c>
      <c r="O185" s="13" t="s">
        <v>340</v>
      </c>
      <c r="P185" s="13"/>
      <c r="Q185" s="13"/>
      <c r="R185" s="13"/>
      <c r="S185" s="13"/>
      <c r="T185" s="21">
        <v>2088540.0000000002</v>
      </c>
      <c r="U185" s="21">
        <f t="shared" si="12"/>
        <v>2339164.8000000003</v>
      </c>
      <c r="V185" s="13"/>
      <c r="W185" s="13" t="s">
        <v>310</v>
      </c>
      <c r="X185" s="22"/>
    </row>
    <row r="186" spans="1:24" s="162" customFormat="1" ht="210" customHeight="1" x14ac:dyDescent="0.25">
      <c r="A186" s="76" t="s">
        <v>136</v>
      </c>
      <c r="B186" s="13" t="s">
        <v>224</v>
      </c>
      <c r="C186" s="13" t="s">
        <v>387</v>
      </c>
      <c r="D186" s="13" t="s">
        <v>388</v>
      </c>
      <c r="E186" s="13" t="s">
        <v>388</v>
      </c>
      <c r="F186" s="13" t="s">
        <v>405</v>
      </c>
      <c r="G186" s="13" t="s">
        <v>242</v>
      </c>
      <c r="H186" s="25">
        <v>0.8</v>
      </c>
      <c r="I186" s="13">
        <v>750000000</v>
      </c>
      <c r="J186" s="13" t="s">
        <v>280</v>
      </c>
      <c r="K186" s="20" t="s">
        <v>305</v>
      </c>
      <c r="L186" s="13" t="s">
        <v>406</v>
      </c>
      <c r="M186" s="13"/>
      <c r="N186" s="13" t="s">
        <v>334</v>
      </c>
      <c r="O186" s="13" t="s">
        <v>340</v>
      </c>
      <c r="P186" s="13"/>
      <c r="Q186" s="13"/>
      <c r="R186" s="13"/>
      <c r="S186" s="13"/>
      <c r="T186" s="21">
        <v>7280100</v>
      </c>
      <c r="U186" s="21">
        <f t="shared" si="12"/>
        <v>8153712.0000000009</v>
      </c>
      <c r="V186" s="13"/>
      <c r="W186" s="13" t="s">
        <v>310</v>
      </c>
      <c r="X186" s="22"/>
    </row>
    <row r="187" spans="1:24" s="162" customFormat="1" ht="220.5" customHeight="1" x14ac:dyDescent="0.25">
      <c r="A187" s="76" t="s">
        <v>137</v>
      </c>
      <c r="B187" s="13" t="s">
        <v>224</v>
      </c>
      <c r="C187" s="13" t="s">
        <v>407</v>
      </c>
      <c r="D187" s="13" t="s">
        <v>408</v>
      </c>
      <c r="E187" s="13" t="s">
        <v>409</v>
      </c>
      <c r="F187" s="13" t="s">
        <v>410</v>
      </c>
      <c r="G187" s="13" t="s">
        <v>242</v>
      </c>
      <c r="H187" s="25">
        <v>0.82</v>
      </c>
      <c r="I187" s="13">
        <v>750000000</v>
      </c>
      <c r="J187" s="13" t="s">
        <v>280</v>
      </c>
      <c r="K187" s="20" t="s">
        <v>305</v>
      </c>
      <c r="L187" s="13" t="s">
        <v>411</v>
      </c>
      <c r="M187" s="13"/>
      <c r="N187" s="13" t="s">
        <v>334</v>
      </c>
      <c r="O187" s="13" t="s">
        <v>340</v>
      </c>
      <c r="P187" s="13"/>
      <c r="Q187" s="13"/>
      <c r="R187" s="13"/>
      <c r="S187" s="13"/>
      <c r="T187" s="21">
        <v>11396534</v>
      </c>
      <c r="U187" s="21">
        <f t="shared" si="12"/>
        <v>12764118.080000002</v>
      </c>
      <c r="V187" s="13"/>
      <c r="W187" s="13" t="s">
        <v>310</v>
      </c>
      <c r="X187" s="22"/>
    </row>
    <row r="188" spans="1:24" s="162" customFormat="1" ht="193.5" customHeight="1" x14ac:dyDescent="0.25">
      <c r="A188" s="176" t="s">
        <v>138</v>
      </c>
      <c r="B188" s="13" t="s">
        <v>224</v>
      </c>
      <c r="C188" s="13" t="s">
        <v>412</v>
      </c>
      <c r="D188" s="13" t="s">
        <v>413</v>
      </c>
      <c r="E188" s="13" t="s">
        <v>413</v>
      </c>
      <c r="F188" s="13" t="s">
        <v>414</v>
      </c>
      <c r="G188" s="13" t="s">
        <v>242</v>
      </c>
      <c r="H188" s="25">
        <v>0.98</v>
      </c>
      <c r="I188" s="13">
        <v>750000000</v>
      </c>
      <c r="J188" s="13" t="s">
        <v>280</v>
      </c>
      <c r="K188" s="13" t="s">
        <v>230</v>
      </c>
      <c r="L188" s="13" t="s">
        <v>415</v>
      </c>
      <c r="M188" s="13"/>
      <c r="N188" s="13" t="s">
        <v>416</v>
      </c>
      <c r="O188" s="13" t="s">
        <v>417</v>
      </c>
      <c r="P188" s="13"/>
      <c r="Q188" s="13"/>
      <c r="R188" s="13"/>
      <c r="S188" s="13"/>
      <c r="T188" s="21">
        <v>19779365</v>
      </c>
      <c r="U188" s="21">
        <f t="shared" si="12"/>
        <v>22152888.800000001</v>
      </c>
      <c r="V188" s="13"/>
      <c r="W188" s="13">
        <v>2015</v>
      </c>
      <c r="X188" s="22"/>
    </row>
    <row r="189" spans="1:24" s="162" customFormat="1" ht="274.5" customHeight="1" x14ac:dyDescent="0.25">
      <c r="A189" s="76" t="s">
        <v>139</v>
      </c>
      <c r="B189" s="13" t="s">
        <v>224</v>
      </c>
      <c r="C189" s="13" t="s">
        <v>412</v>
      </c>
      <c r="D189" s="13" t="s">
        <v>413</v>
      </c>
      <c r="E189" s="13" t="s">
        <v>413</v>
      </c>
      <c r="F189" s="13" t="s">
        <v>418</v>
      </c>
      <c r="G189" s="13" t="s">
        <v>242</v>
      </c>
      <c r="H189" s="25">
        <v>0.98</v>
      </c>
      <c r="I189" s="13">
        <v>750000000</v>
      </c>
      <c r="J189" s="13" t="s">
        <v>280</v>
      </c>
      <c r="K189" s="13" t="s">
        <v>230</v>
      </c>
      <c r="L189" s="13" t="s">
        <v>248</v>
      </c>
      <c r="M189" s="13"/>
      <c r="N189" s="13" t="s">
        <v>416</v>
      </c>
      <c r="O189" s="13" t="s">
        <v>417</v>
      </c>
      <c r="P189" s="13"/>
      <c r="Q189" s="13"/>
      <c r="R189" s="13"/>
      <c r="S189" s="13"/>
      <c r="T189" s="21">
        <v>9696322</v>
      </c>
      <c r="U189" s="21">
        <f t="shared" si="12"/>
        <v>10859880.640000001</v>
      </c>
      <c r="V189" s="13"/>
      <c r="W189" s="13">
        <v>2015</v>
      </c>
      <c r="X189" s="22"/>
    </row>
    <row r="190" spans="1:24" s="162" customFormat="1" ht="195.75" customHeight="1" x14ac:dyDescent="0.25">
      <c r="A190" s="76" t="s">
        <v>140</v>
      </c>
      <c r="B190" s="13" t="s">
        <v>224</v>
      </c>
      <c r="C190" s="13" t="s">
        <v>412</v>
      </c>
      <c r="D190" s="13" t="s">
        <v>413</v>
      </c>
      <c r="E190" s="13" t="s">
        <v>413</v>
      </c>
      <c r="F190" s="13" t="s">
        <v>419</v>
      </c>
      <c r="G190" s="13" t="s">
        <v>242</v>
      </c>
      <c r="H190" s="25">
        <v>0.98</v>
      </c>
      <c r="I190" s="13">
        <v>750000000</v>
      </c>
      <c r="J190" s="13" t="s">
        <v>280</v>
      </c>
      <c r="K190" s="13" t="s">
        <v>230</v>
      </c>
      <c r="L190" s="13" t="s">
        <v>420</v>
      </c>
      <c r="M190" s="13"/>
      <c r="N190" s="13" t="s">
        <v>416</v>
      </c>
      <c r="O190" s="13" t="s">
        <v>417</v>
      </c>
      <c r="P190" s="13"/>
      <c r="Q190" s="13"/>
      <c r="R190" s="13"/>
      <c r="S190" s="13"/>
      <c r="T190" s="21">
        <v>7914646</v>
      </c>
      <c r="U190" s="21">
        <f t="shared" si="12"/>
        <v>8864403.5200000014</v>
      </c>
      <c r="V190" s="13"/>
      <c r="W190" s="13">
        <v>2015</v>
      </c>
      <c r="X190" s="22"/>
    </row>
    <row r="191" spans="1:24" s="162" customFormat="1" ht="162" customHeight="1" x14ac:dyDescent="0.25">
      <c r="A191" s="176" t="s">
        <v>141</v>
      </c>
      <c r="B191" s="13" t="s">
        <v>224</v>
      </c>
      <c r="C191" s="13" t="s">
        <v>412</v>
      </c>
      <c r="D191" s="13" t="s">
        <v>413</v>
      </c>
      <c r="E191" s="13" t="s">
        <v>413</v>
      </c>
      <c r="F191" s="13" t="s">
        <v>421</v>
      </c>
      <c r="G191" s="13" t="s">
        <v>242</v>
      </c>
      <c r="H191" s="25">
        <v>0.98</v>
      </c>
      <c r="I191" s="13">
        <v>750000000</v>
      </c>
      <c r="J191" s="13" t="s">
        <v>280</v>
      </c>
      <c r="K191" s="13" t="s">
        <v>230</v>
      </c>
      <c r="L191" s="13" t="s">
        <v>422</v>
      </c>
      <c r="M191" s="13"/>
      <c r="N191" s="13" t="s">
        <v>416</v>
      </c>
      <c r="O191" s="13" t="s">
        <v>417</v>
      </c>
      <c r="P191" s="13"/>
      <c r="Q191" s="13"/>
      <c r="R191" s="13"/>
      <c r="S191" s="13"/>
      <c r="T191" s="21">
        <v>1533170</v>
      </c>
      <c r="U191" s="21">
        <f t="shared" si="12"/>
        <v>1717150.4000000001</v>
      </c>
      <c r="V191" s="13"/>
      <c r="W191" s="13">
        <v>2015</v>
      </c>
      <c r="X191" s="22"/>
    </row>
    <row r="192" spans="1:24" s="162" customFormat="1" ht="180" customHeight="1" x14ac:dyDescent="0.25">
      <c r="A192" s="76" t="s">
        <v>142</v>
      </c>
      <c r="B192" s="13" t="s">
        <v>224</v>
      </c>
      <c r="C192" s="13" t="s">
        <v>412</v>
      </c>
      <c r="D192" s="13" t="s">
        <v>413</v>
      </c>
      <c r="E192" s="13" t="s">
        <v>413</v>
      </c>
      <c r="F192" s="13" t="s">
        <v>423</v>
      </c>
      <c r="G192" s="13" t="s">
        <v>242</v>
      </c>
      <c r="H192" s="25">
        <v>0.98</v>
      </c>
      <c r="I192" s="13">
        <v>750000000</v>
      </c>
      <c r="J192" s="13" t="s">
        <v>280</v>
      </c>
      <c r="K192" s="13" t="s">
        <v>230</v>
      </c>
      <c r="L192" s="13" t="s">
        <v>424</v>
      </c>
      <c r="M192" s="13"/>
      <c r="N192" s="13" t="s">
        <v>416</v>
      </c>
      <c r="O192" s="13" t="s">
        <v>417</v>
      </c>
      <c r="P192" s="13"/>
      <c r="Q192" s="13"/>
      <c r="R192" s="13"/>
      <c r="S192" s="13"/>
      <c r="T192" s="21">
        <v>6622582</v>
      </c>
      <c r="U192" s="21">
        <f t="shared" si="12"/>
        <v>7417291.8400000008</v>
      </c>
      <c r="V192" s="13"/>
      <c r="W192" s="13">
        <v>2015</v>
      </c>
      <c r="X192" s="22"/>
    </row>
    <row r="193" spans="1:24" s="162" customFormat="1" ht="201" customHeight="1" x14ac:dyDescent="0.25">
      <c r="A193" s="76" t="s">
        <v>143</v>
      </c>
      <c r="B193" s="13" t="s">
        <v>224</v>
      </c>
      <c r="C193" s="13" t="s">
        <v>412</v>
      </c>
      <c r="D193" s="13" t="s">
        <v>413</v>
      </c>
      <c r="E193" s="13" t="s">
        <v>413</v>
      </c>
      <c r="F193" s="13" t="s">
        <v>425</v>
      </c>
      <c r="G193" s="13" t="s">
        <v>242</v>
      </c>
      <c r="H193" s="25">
        <v>0.98</v>
      </c>
      <c r="I193" s="13">
        <v>750000000</v>
      </c>
      <c r="J193" s="13" t="s">
        <v>280</v>
      </c>
      <c r="K193" s="13" t="s">
        <v>230</v>
      </c>
      <c r="L193" s="13" t="s">
        <v>361</v>
      </c>
      <c r="M193" s="13"/>
      <c r="N193" s="13" t="s">
        <v>416</v>
      </c>
      <c r="O193" s="13" t="s">
        <v>417</v>
      </c>
      <c r="P193" s="13"/>
      <c r="Q193" s="13"/>
      <c r="R193" s="13"/>
      <c r="S193" s="13"/>
      <c r="T193" s="21">
        <v>8432480</v>
      </c>
      <c r="U193" s="21">
        <f>T193*1.12</f>
        <v>9444377.6000000015</v>
      </c>
      <c r="V193" s="13"/>
      <c r="W193" s="13">
        <v>2015</v>
      </c>
      <c r="X193" s="22"/>
    </row>
    <row r="194" spans="1:24" s="64" customFormat="1" ht="198" customHeight="1" x14ac:dyDescent="0.25">
      <c r="A194" s="76" t="s">
        <v>144</v>
      </c>
      <c r="B194" s="27" t="s">
        <v>224</v>
      </c>
      <c r="C194" s="27" t="s">
        <v>426</v>
      </c>
      <c r="D194" s="27" t="s">
        <v>427</v>
      </c>
      <c r="E194" s="27" t="s">
        <v>428</v>
      </c>
      <c r="F194" s="27" t="s">
        <v>429</v>
      </c>
      <c r="G194" s="27" t="s">
        <v>228</v>
      </c>
      <c r="H194" s="28">
        <v>1</v>
      </c>
      <c r="I194" s="27">
        <v>750000000</v>
      </c>
      <c r="J194" s="27" t="s">
        <v>430</v>
      </c>
      <c r="K194" s="27" t="s">
        <v>281</v>
      </c>
      <c r="L194" s="27" t="s">
        <v>431</v>
      </c>
      <c r="M194" s="27"/>
      <c r="N194" s="27" t="s">
        <v>282</v>
      </c>
      <c r="O194" s="27" t="s">
        <v>432</v>
      </c>
      <c r="P194" s="27"/>
      <c r="Q194" s="27"/>
      <c r="R194" s="27"/>
      <c r="S194" s="27"/>
      <c r="T194" s="29">
        <v>304948</v>
      </c>
      <c r="U194" s="29">
        <v>341542</v>
      </c>
      <c r="V194" s="27"/>
      <c r="W194" s="27">
        <v>2015</v>
      </c>
      <c r="X194" s="27"/>
    </row>
    <row r="195" spans="1:24" s="64" customFormat="1" ht="165" customHeight="1" x14ac:dyDescent="0.25">
      <c r="A195" s="76" t="s">
        <v>145</v>
      </c>
      <c r="B195" s="5" t="s">
        <v>224</v>
      </c>
      <c r="C195" s="5" t="s">
        <v>433</v>
      </c>
      <c r="D195" s="5" t="s">
        <v>434</v>
      </c>
      <c r="E195" s="5" t="s">
        <v>434</v>
      </c>
      <c r="F195" s="78" t="s">
        <v>435</v>
      </c>
      <c r="G195" s="78" t="s">
        <v>242</v>
      </c>
      <c r="H195" s="79">
        <v>0.6</v>
      </c>
      <c r="I195" s="4">
        <v>750000000</v>
      </c>
      <c r="J195" s="45" t="s">
        <v>436</v>
      </c>
      <c r="K195" s="5" t="s">
        <v>437</v>
      </c>
      <c r="L195" s="78" t="s">
        <v>431</v>
      </c>
      <c r="M195" s="78"/>
      <c r="N195" s="4" t="s">
        <v>438</v>
      </c>
      <c r="O195" s="78" t="s">
        <v>439</v>
      </c>
      <c r="P195" s="78"/>
      <c r="Q195" s="78"/>
      <c r="R195" s="78"/>
      <c r="S195" s="80"/>
      <c r="T195" s="14">
        <v>24750000</v>
      </c>
      <c r="U195" s="14">
        <v>27720000.000000004</v>
      </c>
      <c r="V195" s="10"/>
      <c r="W195" s="4">
        <v>2015</v>
      </c>
      <c r="X195" s="5"/>
    </row>
    <row r="196" spans="1:24" s="64" customFormat="1" ht="156" customHeight="1" x14ac:dyDescent="0.25">
      <c r="A196" s="76" t="s">
        <v>146</v>
      </c>
      <c r="B196" s="5" t="s">
        <v>224</v>
      </c>
      <c r="C196" s="5" t="s">
        <v>440</v>
      </c>
      <c r="D196" s="5" t="s">
        <v>441</v>
      </c>
      <c r="E196" s="5" t="s">
        <v>441</v>
      </c>
      <c r="F196" s="5"/>
      <c r="G196" s="5" t="s">
        <v>264</v>
      </c>
      <c r="H196" s="6">
        <v>1</v>
      </c>
      <c r="I196" s="4">
        <v>750000000</v>
      </c>
      <c r="J196" s="45" t="s">
        <v>436</v>
      </c>
      <c r="K196" s="5" t="s">
        <v>437</v>
      </c>
      <c r="L196" s="5" t="s">
        <v>431</v>
      </c>
      <c r="M196" s="5"/>
      <c r="N196" s="46" t="s">
        <v>442</v>
      </c>
      <c r="O196" s="78" t="s">
        <v>439</v>
      </c>
      <c r="P196" s="5"/>
      <c r="Q196" s="5"/>
      <c r="R196" s="5"/>
      <c r="S196" s="81"/>
      <c r="T196" s="14">
        <v>3009375</v>
      </c>
      <c r="U196" s="14">
        <v>3370500.0000000005</v>
      </c>
      <c r="V196" s="10"/>
      <c r="W196" s="4">
        <v>2015</v>
      </c>
      <c r="X196" s="5"/>
    </row>
    <row r="197" spans="1:24" s="64" customFormat="1" ht="249.75" customHeight="1" x14ac:dyDescent="0.25">
      <c r="A197" s="76" t="s">
        <v>147</v>
      </c>
      <c r="B197" s="5" t="s">
        <v>224</v>
      </c>
      <c r="C197" s="5" t="s">
        <v>443</v>
      </c>
      <c r="D197" s="5" t="s">
        <v>444</v>
      </c>
      <c r="E197" s="5" t="s">
        <v>444</v>
      </c>
      <c r="F197" s="5" t="s">
        <v>453</v>
      </c>
      <c r="G197" s="5" t="s">
        <v>242</v>
      </c>
      <c r="H197" s="6">
        <v>0.5</v>
      </c>
      <c r="I197" s="4">
        <v>750000000</v>
      </c>
      <c r="J197" s="45" t="s">
        <v>436</v>
      </c>
      <c r="K197" s="5" t="s">
        <v>445</v>
      </c>
      <c r="L197" s="5" t="s">
        <v>431</v>
      </c>
      <c r="M197" s="5"/>
      <c r="N197" s="5" t="s">
        <v>446</v>
      </c>
      <c r="O197" s="78" t="s">
        <v>439</v>
      </c>
      <c r="P197" s="5"/>
      <c r="Q197" s="5"/>
      <c r="R197" s="5"/>
      <c r="S197" s="82"/>
      <c r="T197" s="14">
        <v>2806533.33</v>
      </c>
      <c r="U197" s="14">
        <v>3143317.33</v>
      </c>
      <c r="V197" s="10"/>
      <c r="W197" s="4">
        <v>2015</v>
      </c>
      <c r="X197" s="5"/>
    </row>
    <row r="198" spans="1:24" s="64" customFormat="1" ht="209.25" customHeight="1" x14ac:dyDescent="0.25">
      <c r="A198" s="76" t="s">
        <v>148</v>
      </c>
      <c r="B198" s="5" t="s">
        <v>224</v>
      </c>
      <c r="C198" s="5" t="s">
        <v>447</v>
      </c>
      <c r="D198" s="5" t="s">
        <v>448</v>
      </c>
      <c r="E198" s="5" t="s">
        <v>448</v>
      </c>
      <c r="F198" s="5" t="s">
        <v>449</v>
      </c>
      <c r="G198" s="5" t="s">
        <v>264</v>
      </c>
      <c r="H198" s="6">
        <v>0.5</v>
      </c>
      <c r="I198" s="4">
        <v>750000000</v>
      </c>
      <c r="J198" s="45" t="s">
        <v>436</v>
      </c>
      <c r="K198" s="5" t="s">
        <v>230</v>
      </c>
      <c r="L198" s="5" t="s">
        <v>431</v>
      </c>
      <c r="M198" s="5"/>
      <c r="N198" s="5" t="s">
        <v>450</v>
      </c>
      <c r="O198" s="78" t="s">
        <v>439</v>
      </c>
      <c r="P198" s="5"/>
      <c r="Q198" s="5"/>
      <c r="R198" s="5"/>
      <c r="S198" s="83"/>
      <c r="T198" s="84">
        <v>4875000</v>
      </c>
      <c r="U198" s="84">
        <v>5460000.0000000009</v>
      </c>
      <c r="V198" s="10"/>
      <c r="W198" s="4">
        <v>2015</v>
      </c>
      <c r="X198" s="5"/>
    </row>
    <row r="199" spans="1:24" s="64" customFormat="1" ht="148.5" customHeight="1" x14ac:dyDescent="0.25">
      <c r="A199" s="76" t="s">
        <v>149</v>
      </c>
      <c r="B199" s="5" t="s">
        <v>224</v>
      </c>
      <c r="C199" s="5" t="s">
        <v>261</v>
      </c>
      <c r="D199" s="5" t="s">
        <v>262</v>
      </c>
      <c r="E199" s="5" t="s">
        <v>262</v>
      </c>
      <c r="F199" s="5" t="s">
        <v>451</v>
      </c>
      <c r="G199" s="5" t="s">
        <v>264</v>
      </c>
      <c r="H199" s="6">
        <v>1</v>
      </c>
      <c r="I199" s="4">
        <v>750000000</v>
      </c>
      <c r="J199" s="45" t="s">
        <v>436</v>
      </c>
      <c r="K199" s="5" t="s">
        <v>305</v>
      </c>
      <c r="L199" s="5" t="s">
        <v>431</v>
      </c>
      <c r="M199" s="5"/>
      <c r="N199" s="5" t="s">
        <v>275</v>
      </c>
      <c r="O199" s="78" t="s">
        <v>439</v>
      </c>
      <c r="P199" s="5"/>
      <c r="Q199" s="5"/>
      <c r="R199" s="5"/>
      <c r="S199" s="5"/>
      <c r="T199" s="85">
        <v>5400000</v>
      </c>
      <c r="U199" s="85">
        <v>6048000.0000000009</v>
      </c>
      <c r="V199" s="5"/>
      <c r="W199" s="5" t="s">
        <v>452</v>
      </c>
      <c r="X199" s="5"/>
    </row>
    <row r="200" spans="1:24" s="64" customFormat="1" ht="216.75" customHeight="1" x14ac:dyDescent="0.25">
      <c r="A200" s="76" t="s">
        <v>150</v>
      </c>
      <c r="B200" s="1" t="s">
        <v>224</v>
      </c>
      <c r="C200" s="3" t="s">
        <v>764</v>
      </c>
      <c r="D200" s="37" t="s">
        <v>765</v>
      </c>
      <c r="E200" s="37" t="s">
        <v>765</v>
      </c>
      <c r="F200" s="3" t="s">
        <v>766</v>
      </c>
      <c r="G200" s="30" t="s">
        <v>242</v>
      </c>
      <c r="H200" s="60">
        <v>1</v>
      </c>
      <c r="I200" s="1">
        <v>750000000</v>
      </c>
      <c r="J200" s="2" t="s">
        <v>229</v>
      </c>
      <c r="K200" s="2" t="s">
        <v>731</v>
      </c>
      <c r="L200" s="61" t="s">
        <v>767</v>
      </c>
      <c r="M200" s="1"/>
      <c r="N200" s="3" t="s">
        <v>727</v>
      </c>
      <c r="O200" s="1" t="s">
        <v>768</v>
      </c>
      <c r="P200" s="1"/>
      <c r="Q200" s="1"/>
      <c r="R200" s="30"/>
      <c r="S200" s="1"/>
      <c r="T200" s="128">
        <v>408377176.63</v>
      </c>
      <c r="U200" s="30">
        <v>457382437.82999998</v>
      </c>
      <c r="V200" s="1" t="s">
        <v>284</v>
      </c>
      <c r="W200" s="1">
        <v>2014</v>
      </c>
      <c r="X200" s="1"/>
    </row>
    <row r="201" spans="1:24" s="162" customFormat="1" ht="197.25" customHeight="1" x14ac:dyDescent="0.25">
      <c r="A201" s="76" t="s">
        <v>151</v>
      </c>
      <c r="B201" s="74" t="s">
        <v>224</v>
      </c>
      <c r="C201" s="168" t="s">
        <v>764</v>
      </c>
      <c r="D201" s="169" t="s">
        <v>765</v>
      </c>
      <c r="E201" s="169" t="s">
        <v>765</v>
      </c>
      <c r="F201" s="170" t="s">
        <v>769</v>
      </c>
      <c r="G201" s="164" t="s">
        <v>242</v>
      </c>
      <c r="H201" s="171">
        <v>1</v>
      </c>
      <c r="I201" s="1">
        <v>750000000</v>
      </c>
      <c r="J201" s="2" t="s">
        <v>229</v>
      </c>
      <c r="K201" s="2" t="s">
        <v>281</v>
      </c>
      <c r="L201" s="165" t="s">
        <v>770</v>
      </c>
      <c r="M201" s="1"/>
      <c r="N201" s="3" t="s">
        <v>771</v>
      </c>
      <c r="O201" s="1" t="s">
        <v>768</v>
      </c>
      <c r="P201" s="1"/>
      <c r="Q201" s="1"/>
      <c r="R201" s="30"/>
      <c r="S201" s="1"/>
      <c r="T201" s="30">
        <v>405907404</v>
      </c>
      <c r="U201" s="30">
        <f>T201*1.12</f>
        <v>454616292.48000002</v>
      </c>
      <c r="V201" s="1" t="s">
        <v>284</v>
      </c>
      <c r="W201" s="1">
        <v>2014</v>
      </c>
      <c r="X201" s="1"/>
    </row>
    <row r="202" spans="1:24" s="64" customFormat="1" ht="163.5" customHeight="1" x14ac:dyDescent="0.25">
      <c r="A202" s="76" t="s">
        <v>152</v>
      </c>
      <c r="B202" s="1" t="s">
        <v>224</v>
      </c>
      <c r="C202" s="3" t="s">
        <v>772</v>
      </c>
      <c r="D202" s="37" t="s">
        <v>773</v>
      </c>
      <c r="E202" s="37" t="s">
        <v>773</v>
      </c>
      <c r="F202" s="3" t="s">
        <v>774</v>
      </c>
      <c r="G202" s="30" t="s">
        <v>228</v>
      </c>
      <c r="H202" s="60">
        <v>0.83</v>
      </c>
      <c r="I202" s="1">
        <v>750000000</v>
      </c>
      <c r="J202" s="2" t="s">
        <v>229</v>
      </c>
      <c r="K202" s="2" t="s">
        <v>731</v>
      </c>
      <c r="L202" s="61" t="s">
        <v>767</v>
      </c>
      <c r="M202" s="1"/>
      <c r="N202" s="3" t="s">
        <v>771</v>
      </c>
      <c r="O202" s="1" t="s">
        <v>768</v>
      </c>
      <c r="P202" s="1"/>
      <c r="Q202" s="1"/>
      <c r="R202" s="1"/>
      <c r="S202" s="30"/>
      <c r="T202" s="128">
        <v>148080357.14300001</v>
      </c>
      <c r="U202" s="30">
        <f>T202*1.12</f>
        <v>165850000.00016001</v>
      </c>
      <c r="V202" s="1" t="s">
        <v>284</v>
      </c>
      <c r="W202" s="1">
        <v>2014</v>
      </c>
      <c r="X202" s="1"/>
    </row>
    <row r="203" spans="1:24" s="64" customFormat="1" ht="172.5" customHeight="1" x14ac:dyDescent="0.25">
      <c r="A203" s="76" t="s">
        <v>153</v>
      </c>
      <c r="B203" s="1" t="s">
        <v>224</v>
      </c>
      <c r="C203" s="3" t="s">
        <v>772</v>
      </c>
      <c r="D203" s="37" t="s">
        <v>773</v>
      </c>
      <c r="E203" s="37" t="s">
        <v>773</v>
      </c>
      <c r="F203" s="3" t="s">
        <v>775</v>
      </c>
      <c r="G203" s="30" t="s">
        <v>228</v>
      </c>
      <c r="H203" s="60">
        <v>0.83</v>
      </c>
      <c r="I203" s="1">
        <v>750000000</v>
      </c>
      <c r="J203" s="2" t="s">
        <v>229</v>
      </c>
      <c r="K203" s="2" t="s">
        <v>281</v>
      </c>
      <c r="L203" s="61" t="s">
        <v>770</v>
      </c>
      <c r="M203" s="1"/>
      <c r="N203" s="3" t="s">
        <v>771</v>
      </c>
      <c r="O203" s="1" t="s">
        <v>768</v>
      </c>
      <c r="P203" s="1"/>
      <c r="Q203" s="1"/>
      <c r="R203" s="1"/>
      <c r="S203" s="30"/>
      <c r="T203" s="128">
        <v>124196428.57099999</v>
      </c>
      <c r="U203" s="30">
        <f t="shared" ref="U203" si="13">T203*1.12</f>
        <v>139099999.99952</v>
      </c>
      <c r="V203" s="1" t="s">
        <v>284</v>
      </c>
      <c r="W203" s="1">
        <v>2014</v>
      </c>
      <c r="X203" s="1"/>
    </row>
    <row r="204" spans="1:24" s="64" customFormat="1" ht="226.5" customHeight="1" x14ac:dyDescent="0.25">
      <c r="A204" s="76" t="s">
        <v>154</v>
      </c>
      <c r="B204" s="1" t="s">
        <v>224</v>
      </c>
      <c r="C204" s="59" t="s">
        <v>776</v>
      </c>
      <c r="D204" s="37" t="s">
        <v>777</v>
      </c>
      <c r="E204" s="37" t="s">
        <v>778</v>
      </c>
      <c r="F204" s="3" t="s">
        <v>779</v>
      </c>
      <c r="G204" s="1" t="s">
        <v>228</v>
      </c>
      <c r="H204" s="36">
        <v>1</v>
      </c>
      <c r="I204" s="1">
        <v>750000000</v>
      </c>
      <c r="J204" s="2" t="s">
        <v>229</v>
      </c>
      <c r="K204" s="2" t="s">
        <v>733</v>
      </c>
      <c r="L204" s="61" t="s">
        <v>415</v>
      </c>
      <c r="M204" s="1"/>
      <c r="N204" s="3" t="s">
        <v>727</v>
      </c>
      <c r="O204" s="3" t="s">
        <v>780</v>
      </c>
      <c r="P204" s="1"/>
      <c r="Q204" s="61"/>
      <c r="R204" s="130"/>
      <c r="S204" s="30"/>
      <c r="T204" s="128">
        <v>714712.36659999983</v>
      </c>
      <c r="U204" s="30">
        <f>T204*1.12</f>
        <v>800477.85059199994</v>
      </c>
      <c r="V204" s="1" t="s">
        <v>284</v>
      </c>
      <c r="W204" s="1">
        <v>2014</v>
      </c>
      <c r="X204" s="86"/>
    </row>
    <row r="205" spans="1:24" s="64" customFormat="1" ht="171.75" customHeight="1" x14ac:dyDescent="0.25">
      <c r="A205" s="76" t="s">
        <v>155</v>
      </c>
      <c r="B205" s="1" t="s">
        <v>781</v>
      </c>
      <c r="C205" s="59" t="s">
        <v>782</v>
      </c>
      <c r="D205" s="1" t="s">
        <v>783</v>
      </c>
      <c r="E205" s="131" t="s">
        <v>783</v>
      </c>
      <c r="F205" s="131" t="s">
        <v>784</v>
      </c>
      <c r="G205" s="30" t="s">
        <v>228</v>
      </c>
      <c r="H205" s="60">
        <v>0.5</v>
      </c>
      <c r="I205" s="1">
        <v>750000000</v>
      </c>
      <c r="J205" s="2" t="s">
        <v>229</v>
      </c>
      <c r="K205" s="2" t="s">
        <v>281</v>
      </c>
      <c r="L205" s="61" t="s">
        <v>785</v>
      </c>
      <c r="M205" s="1"/>
      <c r="N205" s="3" t="s">
        <v>727</v>
      </c>
      <c r="O205" s="3" t="s">
        <v>780</v>
      </c>
      <c r="P205" s="1"/>
      <c r="Q205" s="1"/>
      <c r="R205" s="130"/>
      <c r="S205" s="30"/>
      <c r="T205" s="128">
        <v>561750000</v>
      </c>
      <c r="U205" s="30">
        <f t="shared" ref="U205:U219" si="14">T205*1.12</f>
        <v>629160000.00000012</v>
      </c>
      <c r="V205" s="1"/>
      <c r="W205" s="1">
        <v>2014</v>
      </c>
      <c r="X205" s="86"/>
    </row>
    <row r="206" spans="1:24" s="64" customFormat="1" ht="168.75" customHeight="1" x14ac:dyDescent="0.25">
      <c r="A206" s="76" t="s">
        <v>156</v>
      </c>
      <c r="B206" s="1" t="s">
        <v>224</v>
      </c>
      <c r="C206" s="59" t="s">
        <v>786</v>
      </c>
      <c r="D206" s="3" t="s">
        <v>787</v>
      </c>
      <c r="E206" s="1" t="s">
        <v>788</v>
      </c>
      <c r="F206" s="3" t="s">
        <v>789</v>
      </c>
      <c r="G206" s="1" t="s">
        <v>228</v>
      </c>
      <c r="H206" s="36">
        <v>1</v>
      </c>
      <c r="I206" s="1">
        <v>750000000</v>
      </c>
      <c r="J206" s="2" t="s">
        <v>229</v>
      </c>
      <c r="K206" s="2" t="s">
        <v>281</v>
      </c>
      <c r="L206" s="61" t="s">
        <v>415</v>
      </c>
      <c r="M206" s="1"/>
      <c r="N206" s="3" t="s">
        <v>727</v>
      </c>
      <c r="O206" s="3" t="s">
        <v>790</v>
      </c>
      <c r="P206" s="1"/>
      <c r="Q206" s="61"/>
      <c r="R206" s="132"/>
      <c r="S206" s="30"/>
      <c r="T206" s="128">
        <v>5179124.4240000006</v>
      </c>
      <c r="U206" s="30">
        <f t="shared" si="14"/>
        <v>5800619.3548800014</v>
      </c>
      <c r="V206" s="1"/>
      <c r="W206" s="1">
        <v>2014</v>
      </c>
      <c r="X206" s="86"/>
    </row>
    <row r="207" spans="1:24" s="64" customFormat="1" ht="172.5" customHeight="1" x14ac:dyDescent="0.25">
      <c r="A207" s="76" t="s">
        <v>157</v>
      </c>
      <c r="B207" s="1" t="s">
        <v>781</v>
      </c>
      <c r="C207" s="133" t="s">
        <v>791</v>
      </c>
      <c r="D207" s="3" t="s">
        <v>792</v>
      </c>
      <c r="E207" s="3" t="s">
        <v>793</v>
      </c>
      <c r="F207" s="3" t="s">
        <v>794</v>
      </c>
      <c r="G207" s="30" t="s">
        <v>242</v>
      </c>
      <c r="H207" s="60">
        <v>1</v>
      </c>
      <c r="I207" s="1">
        <v>750000000</v>
      </c>
      <c r="J207" s="2" t="s">
        <v>229</v>
      </c>
      <c r="K207" s="2" t="s">
        <v>281</v>
      </c>
      <c r="L207" s="61" t="s">
        <v>415</v>
      </c>
      <c r="M207" s="1"/>
      <c r="N207" s="3" t="s">
        <v>282</v>
      </c>
      <c r="O207" s="1" t="s">
        <v>795</v>
      </c>
      <c r="P207" s="1"/>
      <c r="Q207" s="1"/>
      <c r="R207" s="1"/>
      <c r="S207" s="30"/>
      <c r="T207" s="30">
        <v>11024890.73</v>
      </c>
      <c r="U207" s="30">
        <f t="shared" si="14"/>
        <v>12347877.617600001</v>
      </c>
      <c r="V207" s="1"/>
      <c r="W207" s="1">
        <v>2014</v>
      </c>
      <c r="X207" s="1"/>
    </row>
    <row r="208" spans="1:24" s="64" customFormat="1" ht="201.75" customHeight="1" x14ac:dyDescent="0.25">
      <c r="A208" s="76" t="s">
        <v>158</v>
      </c>
      <c r="B208" s="1" t="s">
        <v>781</v>
      </c>
      <c r="C208" s="133" t="s">
        <v>791</v>
      </c>
      <c r="D208" s="3" t="s">
        <v>792</v>
      </c>
      <c r="E208" s="3" t="s">
        <v>793</v>
      </c>
      <c r="F208" s="3" t="s">
        <v>796</v>
      </c>
      <c r="G208" s="30" t="s">
        <v>242</v>
      </c>
      <c r="H208" s="60">
        <v>1</v>
      </c>
      <c r="I208" s="1">
        <v>750000000</v>
      </c>
      <c r="J208" s="2" t="s">
        <v>229</v>
      </c>
      <c r="K208" s="2" t="s">
        <v>731</v>
      </c>
      <c r="L208" s="61" t="s">
        <v>797</v>
      </c>
      <c r="M208" s="1"/>
      <c r="N208" s="3" t="s">
        <v>727</v>
      </c>
      <c r="O208" s="1" t="s">
        <v>798</v>
      </c>
      <c r="P208" s="1"/>
      <c r="Q208" s="1"/>
      <c r="R208" s="1"/>
      <c r="S208" s="30"/>
      <c r="T208" s="30">
        <v>11622524.039999999</v>
      </c>
      <c r="U208" s="30">
        <f t="shared" si="14"/>
        <v>13017226.924800001</v>
      </c>
      <c r="V208" s="1"/>
      <c r="W208" s="1">
        <v>2014</v>
      </c>
      <c r="X208" s="1"/>
    </row>
    <row r="209" spans="1:24" s="64" customFormat="1" ht="176.25" customHeight="1" x14ac:dyDescent="0.25">
      <c r="A209" s="76" t="s">
        <v>159</v>
      </c>
      <c r="B209" s="1" t="s">
        <v>781</v>
      </c>
      <c r="C209" s="133" t="s">
        <v>791</v>
      </c>
      <c r="D209" s="3" t="s">
        <v>792</v>
      </c>
      <c r="E209" s="3" t="s">
        <v>793</v>
      </c>
      <c r="F209" s="3" t="s">
        <v>799</v>
      </c>
      <c r="G209" s="30" t="s">
        <v>242</v>
      </c>
      <c r="H209" s="60">
        <v>1</v>
      </c>
      <c r="I209" s="1">
        <v>750000000</v>
      </c>
      <c r="J209" s="2" t="s">
        <v>229</v>
      </c>
      <c r="K209" s="2" t="s">
        <v>733</v>
      </c>
      <c r="L209" s="61" t="s">
        <v>415</v>
      </c>
      <c r="M209" s="1"/>
      <c r="N209" s="3" t="s">
        <v>282</v>
      </c>
      <c r="O209" s="1" t="s">
        <v>798</v>
      </c>
      <c r="P209" s="1"/>
      <c r="Q209" s="1"/>
      <c r="R209" s="1"/>
      <c r="S209" s="30"/>
      <c r="T209" s="30">
        <v>1693010.5</v>
      </c>
      <c r="U209" s="30">
        <f t="shared" si="14"/>
        <v>1896171.7600000002</v>
      </c>
      <c r="V209" s="1"/>
      <c r="W209" s="1">
        <v>2014</v>
      </c>
      <c r="X209" s="1"/>
    </row>
    <row r="210" spans="1:24" s="64" customFormat="1" ht="164.25" customHeight="1" x14ac:dyDescent="0.25">
      <c r="A210" s="76" t="s">
        <v>160</v>
      </c>
      <c r="B210" s="1" t="s">
        <v>781</v>
      </c>
      <c r="C210" s="133" t="s">
        <v>791</v>
      </c>
      <c r="D210" s="3" t="s">
        <v>792</v>
      </c>
      <c r="E210" s="3" t="s">
        <v>793</v>
      </c>
      <c r="F210" s="3" t="s">
        <v>800</v>
      </c>
      <c r="G210" s="30" t="s">
        <v>242</v>
      </c>
      <c r="H210" s="60">
        <v>1</v>
      </c>
      <c r="I210" s="1">
        <v>750000000</v>
      </c>
      <c r="J210" s="2" t="s">
        <v>229</v>
      </c>
      <c r="K210" s="2" t="s">
        <v>733</v>
      </c>
      <c r="L210" s="61" t="s">
        <v>735</v>
      </c>
      <c r="M210" s="1"/>
      <c r="N210" s="3" t="s">
        <v>727</v>
      </c>
      <c r="O210" s="1" t="s">
        <v>795</v>
      </c>
      <c r="P210" s="1"/>
      <c r="Q210" s="1"/>
      <c r="R210" s="1"/>
      <c r="S210" s="30"/>
      <c r="T210" s="30">
        <v>7255762.79</v>
      </c>
      <c r="U210" s="30">
        <f t="shared" si="14"/>
        <v>8126454.3248000005</v>
      </c>
      <c r="V210" s="1"/>
      <c r="W210" s="1">
        <v>2014</v>
      </c>
      <c r="X210" s="1"/>
    </row>
    <row r="211" spans="1:24" s="64" customFormat="1" ht="174.75" customHeight="1" x14ac:dyDescent="0.25">
      <c r="A211" s="76" t="s">
        <v>161</v>
      </c>
      <c r="B211" s="1" t="s">
        <v>781</v>
      </c>
      <c r="C211" s="133" t="s">
        <v>791</v>
      </c>
      <c r="D211" s="3" t="s">
        <v>792</v>
      </c>
      <c r="E211" s="3" t="s">
        <v>793</v>
      </c>
      <c r="F211" s="3" t="s">
        <v>801</v>
      </c>
      <c r="G211" s="30" t="s">
        <v>242</v>
      </c>
      <c r="H211" s="60">
        <v>1</v>
      </c>
      <c r="I211" s="1">
        <v>750000000</v>
      </c>
      <c r="J211" s="2" t="s">
        <v>229</v>
      </c>
      <c r="K211" s="2" t="s">
        <v>731</v>
      </c>
      <c r="L211" s="61" t="s">
        <v>415</v>
      </c>
      <c r="M211" s="1"/>
      <c r="N211" s="3" t="s">
        <v>727</v>
      </c>
      <c r="O211" s="1" t="s">
        <v>795</v>
      </c>
      <c r="P211" s="1"/>
      <c r="Q211" s="1"/>
      <c r="R211" s="1"/>
      <c r="S211" s="30"/>
      <c r="T211" s="30">
        <v>2289799.83</v>
      </c>
      <c r="U211" s="30">
        <f t="shared" si="14"/>
        <v>2564575.8096000003</v>
      </c>
      <c r="V211" s="1"/>
      <c r="W211" s="1">
        <v>2014</v>
      </c>
      <c r="X211" s="1"/>
    </row>
    <row r="212" spans="1:24" s="64" customFormat="1" ht="185.25" customHeight="1" x14ac:dyDescent="0.25">
      <c r="A212" s="76" t="s">
        <v>162</v>
      </c>
      <c r="B212" s="1" t="s">
        <v>781</v>
      </c>
      <c r="C212" s="133" t="s">
        <v>791</v>
      </c>
      <c r="D212" s="3" t="s">
        <v>792</v>
      </c>
      <c r="E212" s="3" t="s">
        <v>793</v>
      </c>
      <c r="F212" s="3" t="s">
        <v>802</v>
      </c>
      <c r="G212" s="30" t="s">
        <v>242</v>
      </c>
      <c r="H212" s="60">
        <v>1</v>
      </c>
      <c r="I212" s="1">
        <v>750000000</v>
      </c>
      <c r="J212" s="2" t="s">
        <v>229</v>
      </c>
      <c r="K212" s="2" t="s">
        <v>731</v>
      </c>
      <c r="L212" s="61" t="s">
        <v>415</v>
      </c>
      <c r="M212" s="1"/>
      <c r="N212" s="3" t="s">
        <v>727</v>
      </c>
      <c r="O212" s="1" t="s">
        <v>795</v>
      </c>
      <c r="P212" s="1"/>
      <c r="Q212" s="1"/>
      <c r="R212" s="1"/>
      <c r="S212" s="30"/>
      <c r="T212" s="30">
        <v>4767141.72</v>
      </c>
      <c r="U212" s="30">
        <f t="shared" si="14"/>
        <v>5339198.7264</v>
      </c>
      <c r="V212" s="1"/>
      <c r="W212" s="1">
        <v>2014</v>
      </c>
      <c r="X212" s="1"/>
    </row>
    <row r="213" spans="1:24" s="64" customFormat="1" ht="189.75" customHeight="1" x14ac:dyDescent="0.25">
      <c r="A213" s="76" t="s">
        <v>163</v>
      </c>
      <c r="B213" s="1" t="s">
        <v>781</v>
      </c>
      <c r="C213" s="133" t="s">
        <v>791</v>
      </c>
      <c r="D213" s="3" t="s">
        <v>792</v>
      </c>
      <c r="E213" s="3" t="s">
        <v>793</v>
      </c>
      <c r="F213" s="3" t="s">
        <v>803</v>
      </c>
      <c r="G213" s="30" t="s">
        <v>242</v>
      </c>
      <c r="H213" s="60">
        <v>1</v>
      </c>
      <c r="I213" s="1">
        <v>750000000</v>
      </c>
      <c r="J213" s="2" t="s">
        <v>229</v>
      </c>
      <c r="K213" s="2" t="s">
        <v>731</v>
      </c>
      <c r="L213" s="61" t="s">
        <v>804</v>
      </c>
      <c r="M213" s="1"/>
      <c r="N213" s="3" t="s">
        <v>727</v>
      </c>
      <c r="O213" s="1" t="s">
        <v>805</v>
      </c>
      <c r="P213" s="1"/>
      <c r="Q213" s="1"/>
      <c r="R213" s="1"/>
      <c r="S213" s="30"/>
      <c r="T213" s="30">
        <v>8474400</v>
      </c>
      <c r="U213" s="30">
        <f t="shared" si="14"/>
        <v>9491328</v>
      </c>
      <c r="V213" s="1"/>
      <c r="W213" s="1">
        <v>2014</v>
      </c>
      <c r="X213" s="1"/>
    </row>
    <row r="214" spans="1:24" s="64" customFormat="1" ht="189.75" customHeight="1" x14ac:dyDescent="0.25">
      <c r="A214" s="76" t="s">
        <v>164</v>
      </c>
      <c r="B214" s="1" t="s">
        <v>781</v>
      </c>
      <c r="C214" s="133" t="s">
        <v>791</v>
      </c>
      <c r="D214" s="3" t="s">
        <v>792</v>
      </c>
      <c r="E214" s="3" t="s">
        <v>793</v>
      </c>
      <c r="F214" s="3" t="s">
        <v>806</v>
      </c>
      <c r="G214" s="30" t="s">
        <v>242</v>
      </c>
      <c r="H214" s="60">
        <v>1</v>
      </c>
      <c r="I214" s="1">
        <v>750000000</v>
      </c>
      <c r="J214" s="2" t="s">
        <v>229</v>
      </c>
      <c r="K214" s="2" t="s">
        <v>731</v>
      </c>
      <c r="L214" s="61" t="s">
        <v>735</v>
      </c>
      <c r="M214" s="1"/>
      <c r="N214" s="3" t="s">
        <v>727</v>
      </c>
      <c r="O214" s="1" t="s">
        <v>805</v>
      </c>
      <c r="P214" s="1"/>
      <c r="Q214" s="1"/>
      <c r="R214" s="1"/>
      <c r="S214" s="30"/>
      <c r="T214" s="30">
        <v>2457747.29</v>
      </c>
      <c r="U214" s="30">
        <f t="shared" si="14"/>
        <v>2752676.9648000002</v>
      </c>
      <c r="V214" s="1"/>
      <c r="W214" s="1">
        <v>2014</v>
      </c>
      <c r="X214" s="1"/>
    </row>
    <row r="215" spans="1:24" s="64" customFormat="1" ht="204.75" customHeight="1" x14ac:dyDescent="0.25">
      <c r="A215" s="76" t="s">
        <v>165</v>
      </c>
      <c r="B215" s="1" t="s">
        <v>781</v>
      </c>
      <c r="C215" s="133" t="s">
        <v>791</v>
      </c>
      <c r="D215" s="3" t="s">
        <v>792</v>
      </c>
      <c r="E215" s="3" t="s">
        <v>793</v>
      </c>
      <c r="F215" s="3" t="s">
        <v>807</v>
      </c>
      <c r="G215" s="30" t="s">
        <v>242</v>
      </c>
      <c r="H215" s="60">
        <v>1</v>
      </c>
      <c r="I215" s="1">
        <v>750000000</v>
      </c>
      <c r="J215" s="2" t="s">
        <v>229</v>
      </c>
      <c r="K215" s="2" t="s">
        <v>733</v>
      </c>
      <c r="L215" s="61" t="s">
        <v>415</v>
      </c>
      <c r="M215" s="1"/>
      <c r="N215" s="3" t="s">
        <v>727</v>
      </c>
      <c r="O215" s="1" t="s">
        <v>805</v>
      </c>
      <c r="P215" s="1"/>
      <c r="Q215" s="1"/>
      <c r="R215" s="1"/>
      <c r="S215" s="30"/>
      <c r="T215" s="30">
        <v>2518779.91</v>
      </c>
      <c r="U215" s="30">
        <f t="shared" si="14"/>
        <v>2821033.4992000004</v>
      </c>
      <c r="V215" s="1"/>
      <c r="W215" s="1">
        <v>2014</v>
      </c>
      <c r="X215" s="1"/>
    </row>
    <row r="216" spans="1:24" s="64" customFormat="1" ht="222" customHeight="1" x14ac:dyDescent="0.25">
      <c r="A216" s="76" t="s">
        <v>166</v>
      </c>
      <c r="B216" s="1" t="s">
        <v>781</v>
      </c>
      <c r="C216" s="133" t="s">
        <v>791</v>
      </c>
      <c r="D216" s="3" t="s">
        <v>792</v>
      </c>
      <c r="E216" s="3" t="s">
        <v>793</v>
      </c>
      <c r="F216" s="3" t="s">
        <v>808</v>
      </c>
      <c r="G216" s="30" t="s">
        <v>242</v>
      </c>
      <c r="H216" s="60">
        <v>1</v>
      </c>
      <c r="I216" s="1">
        <v>750000000</v>
      </c>
      <c r="J216" s="2" t="s">
        <v>229</v>
      </c>
      <c r="K216" s="2" t="s">
        <v>733</v>
      </c>
      <c r="L216" s="61" t="s">
        <v>415</v>
      </c>
      <c r="M216" s="1"/>
      <c r="N216" s="3" t="s">
        <v>727</v>
      </c>
      <c r="O216" s="1" t="s">
        <v>809</v>
      </c>
      <c r="P216" s="1"/>
      <c r="Q216" s="1"/>
      <c r="R216" s="1"/>
      <c r="S216" s="30"/>
      <c r="T216" s="30">
        <v>1867636.29</v>
      </c>
      <c r="U216" s="30">
        <f t="shared" si="14"/>
        <v>2091752.6448000001</v>
      </c>
      <c r="V216" s="1"/>
      <c r="W216" s="1">
        <v>2014</v>
      </c>
      <c r="X216" s="1"/>
    </row>
    <row r="217" spans="1:24" s="64" customFormat="1" ht="219.75" customHeight="1" x14ac:dyDescent="0.25">
      <c r="A217" s="76" t="s">
        <v>167</v>
      </c>
      <c r="B217" s="1" t="s">
        <v>781</v>
      </c>
      <c r="C217" s="133" t="s">
        <v>791</v>
      </c>
      <c r="D217" s="3" t="s">
        <v>792</v>
      </c>
      <c r="E217" s="3" t="s">
        <v>793</v>
      </c>
      <c r="F217" s="3" t="s">
        <v>810</v>
      </c>
      <c r="G217" s="30" t="s">
        <v>242</v>
      </c>
      <c r="H217" s="60">
        <v>1</v>
      </c>
      <c r="I217" s="1">
        <v>750000000</v>
      </c>
      <c r="J217" s="2" t="s">
        <v>229</v>
      </c>
      <c r="K217" s="2" t="s">
        <v>733</v>
      </c>
      <c r="L217" s="61" t="s">
        <v>735</v>
      </c>
      <c r="M217" s="1"/>
      <c r="N217" s="3" t="s">
        <v>727</v>
      </c>
      <c r="O217" s="1" t="s">
        <v>795</v>
      </c>
      <c r="P217" s="1"/>
      <c r="Q217" s="1"/>
      <c r="R217" s="1"/>
      <c r="S217" s="30"/>
      <c r="T217" s="30">
        <v>2483956.29</v>
      </c>
      <c r="U217" s="30">
        <f t="shared" si="14"/>
        <v>2782031.0448000003</v>
      </c>
      <c r="V217" s="1"/>
      <c r="W217" s="1">
        <v>2014</v>
      </c>
      <c r="X217" s="1"/>
    </row>
    <row r="218" spans="1:24" s="64" customFormat="1" ht="218.25" customHeight="1" x14ac:dyDescent="0.25">
      <c r="A218" s="76" t="s">
        <v>168</v>
      </c>
      <c r="B218" s="1" t="s">
        <v>781</v>
      </c>
      <c r="C218" s="133" t="s">
        <v>791</v>
      </c>
      <c r="D218" s="3" t="s">
        <v>792</v>
      </c>
      <c r="E218" s="3" t="s">
        <v>793</v>
      </c>
      <c r="F218" s="3" t="s">
        <v>811</v>
      </c>
      <c r="G218" s="30" t="s">
        <v>242</v>
      </c>
      <c r="H218" s="60">
        <v>1</v>
      </c>
      <c r="I218" s="1">
        <v>750000000</v>
      </c>
      <c r="J218" s="2" t="s">
        <v>229</v>
      </c>
      <c r="K218" s="2" t="s">
        <v>733</v>
      </c>
      <c r="L218" s="134" t="s">
        <v>812</v>
      </c>
      <c r="M218" s="1"/>
      <c r="N218" s="3" t="s">
        <v>727</v>
      </c>
      <c r="O218" s="1" t="s">
        <v>798</v>
      </c>
      <c r="P218" s="1"/>
      <c r="Q218" s="1"/>
      <c r="R218" s="1"/>
      <c r="S218" s="30"/>
      <c r="T218" s="30">
        <v>24512016.879999999</v>
      </c>
      <c r="U218" s="30">
        <f t="shared" si="14"/>
        <v>27453458.9056</v>
      </c>
      <c r="V218" s="1"/>
      <c r="W218" s="1">
        <v>2014</v>
      </c>
      <c r="X218" s="1"/>
    </row>
    <row r="219" spans="1:24" s="64" customFormat="1" ht="190.5" customHeight="1" x14ac:dyDescent="0.25">
      <c r="A219" s="76" t="s">
        <v>169</v>
      </c>
      <c r="B219" s="1" t="s">
        <v>781</v>
      </c>
      <c r="C219" s="133" t="s">
        <v>791</v>
      </c>
      <c r="D219" s="3" t="s">
        <v>792</v>
      </c>
      <c r="E219" s="3" t="s">
        <v>793</v>
      </c>
      <c r="F219" s="3" t="s">
        <v>813</v>
      </c>
      <c r="G219" s="30" t="s">
        <v>242</v>
      </c>
      <c r="H219" s="60">
        <v>1</v>
      </c>
      <c r="I219" s="1">
        <v>750000000</v>
      </c>
      <c r="J219" s="2" t="s">
        <v>229</v>
      </c>
      <c r="K219" s="2" t="s">
        <v>733</v>
      </c>
      <c r="L219" s="134" t="s">
        <v>812</v>
      </c>
      <c r="M219" s="1"/>
      <c r="N219" s="3" t="s">
        <v>727</v>
      </c>
      <c r="O219" s="1" t="s">
        <v>798</v>
      </c>
      <c r="P219" s="1"/>
      <c r="Q219" s="1"/>
      <c r="R219" s="1"/>
      <c r="S219" s="30"/>
      <c r="T219" s="30">
        <v>6263758.29</v>
      </c>
      <c r="U219" s="30">
        <f t="shared" si="14"/>
        <v>7015409.2848000005</v>
      </c>
      <c r="V219" s="1"/>
      <c r="W219" s="1">
        <v>2014</v>
      </c>
      <c r="X219" s="1"/>
    </row>
    <row r="220" spans="1:24" s="162" customFormat="1" ht="244.5" customHeight="1" x14ac:dyDescent="0.25">
      <c r="A220" s="76" t="s">
        <v>170</v>
      </c>
      <c r="B220" s="74" t="s">
        <v>224</v>
      </c>
      <c r="C220" s="168" t="s">
        <v>814</v>
      </c>
      <c r="D220" s="163" t="s">
        <v>815</v>
      </c>
      <c r="E220" s="163" t="s">
        <v>816</v>
      </c>
      <c r="F220" s="163" t="s">
        <v>821</v>
      </c>
      <c r="G220" s="164" t="s">
        <v>228</v>
      </c>
      <c r="H220" s="171">
        <v>1</v>
      </c>
      <c r="I220" s="1">
        <v>750000000</v>
      </c>
      <c r="J220" s="2" t="s">
        <v>229</v>
      </c>
      <c r="K220" s="2" t="s">
        <v>817</v>
      </c>
      <c r="L220" s="165" t="s">
        <v>818</v>
      </c>
      <c r="M220" s="1"/>
      <c r="N220" s="3" t="s">
        <v>282</v>
      </c>
      <c r="O220" s="1" t="s">
        <v>768</v>
      </c>
      <c r="P220" s="1"/>
      <c r="Q220" s="1"/>
      <c r="R220" s="1"/>
      <c r="S220" s="30"/>
      <c r="T220" s="30">
        <v>4309268901.4700003</v>
      </c>
      <c r="U220" s="30">
        <f>T220*1.12</f>
        <v>4826381169.6464005</v>
      </c>
      <c r="V220" s="1" t="s">
        <v>284</v>
      </c>
      <c r="W220" s="1" t="s">
        <v>750</v>
      </c>
      <c r="X220" s="1"/>
    </row>
    <row r="221" spans="1:24" s="64" customFormat="1" ht="194.25" customHeight="1" x14ac:dyDescent="0.25">
      <c r="A221" s="76" t="s">
        <v>171</v>
      </c>
      <c r="B221" s="74" t="s">
        <v>224</v>
      </c>
      <c r="C221" s="172" t="s">
        <v>814</v>
      </c>
      <c r="D221" s="74" t="s">
        <v>815</v>
      </c>
      <c r="E221" s="74" t="s">
        <v>816</v>
      </c>
      <c r="F221" s="74" t="s">
        <v>820</v>
      </c>
      <c r="G221" s="173" t="s">
        <v>228</v>
      </c>
      <c r="H221" s="71">
        <v>1</v>
      </c>
      <c r="I221" s="74">
        <v>750000000</v>
      </c>
      <c r="J221" s="11" t="s">
        <v>229</v>
      </c>
      <c r="K221" s="11" t="s">
        <v>817</v>
      </c>
      <c r="L221" s="174" t="s">
        <v>819</v>
      </c>
      <c r="M221" s="74"/>
      <c r="N221" s="172" t="s">
        <v>282</v>
      </c>
      <c r="O221" s="74" t="s">
        <v>768</v>
      </c>
      <c r="P221" s="74"/>
      <c r="Q221" s="74"/>
      <c r="R221" s="74"/>
      <c r="S221" s="173"/>
      <c r="T221" s="173">
        <v>2492951284.6700001</v>
      </c>
      <c r="U221" s="173">
        <f>T221*1.12</f>
        <v>2792105438.8304005</v>
      </c>
      <c r="V221" s="74" t="s">
        <v>284</v>
      </c>
      <c r="W221" s="74" t="s">
        <v>750</v>
      </c>
      <c r="X221" s="74"/>
    </row>
    <row r="222" spans="1:24" s="64" customFormat="1" ht="144.75" customHeight="1" x14ac:dyDescent="0.25">
      <c r="A222" s="76" t="s">
        <v>172</v>
      </c>
      <c r="B222" s="31" t="s">
        <v>224</v>
      </c>
      <c r="C222" s="31" t="s">
        <v>822</v>
      </c>
      <c r="D222" s="13" t="s">
        <v>823</v>
      </c>
      <c r="E222" s="13" t="s">
        <v>824</v>
      </c>
      <c r="F222" s="13" t="s">
        <v>825</v>
      </c>
      <c r="G222" s="13" t="s">
        <v>228</v>
      </c>
      <c r="H222" s="25">
        <v>1</v>
      </c>
      <c r="I222" s="13">
        <v>750000000</v>
      </c>
      <c r="J222" s="2" t="s">
        <v>229</v>
      </c>
      <c r="K222" s="13" t="s">
        <v>826</v>
      </c>
      <c r="L222" s="31" t="s">
        <v>415</v>
      </c>
      <c r="M222" s="13"/>
      <c r="N222" s="32" t="s">
        <v>827</v>
      </c>
      <c r="O222" s="13" t="s">
        <v>828</v>
      </c>
      <c r="P222" s="13"/>
      <c r="Q222" s="13"/>
      <c r="R222" s="13"/>
      <c r="S222" s="13"/>
      <c r="T222" s="33">
        <v>31347700</v>
      </c>
      <c r="U222" s="34">
        <f t="shared" ref="U222:U241" si="15">T222*1.12</f>
        <v>35109424</v>
      </c>
      <c r="V222" s="13" t="s">
        <v>284</v>
      </c>
      <c r="W222" s="13">
        <v>2014</v>
      </c>
      <c r="X222" s="13"/>
    </row>
    <row r="223" spans="1:24" s="64" customFormat="1" ht="144.75" customHeight="1" x14ac:dyDescent="0.25">
      <c r="A223" s="76" t="s">
        <v>173</v>
      </c>
      <c r="B223" s="31" t="s">
        <v>224</v>
      </c>
      <c r="C223" s="31" t="s">
        <v>822</v>
      </c>
      <c r="D223" s="13" t="s">
        <v>823</v>
      </c>
      <c r="E223" s="13" t="s">
        <v>824</v>
      </c>
      <c r="F223" s="13" t="s">
        <v>829</v>
      </c>
      <c r="G223" s="13" t="s">
        <v>228</v>
      </c>
      <c r="H223" s="25">
        <v>1</v>
      </c>
      <c r="I223" s="13">
        <v>750000000</v>
      </c>
      <c r="J223" s="2" t="s">
        <v>229</v>
      </c>
      <c r="K223" s="13" t="s">
        <v>826</v>
      </c>
      <c r="L223" s="31" t="s">
        <v>737</v>
      </c>
      <c r="M223" s="13"/>
      <c r="N223" s="32" t="s">
        <v>827</v>
      </c>
      <c r="O223" s="13" t="s">
        <v>828</v>
      </c>
      <c r="P223" s="13"/>
      <c r="Q223" s="13"/>
      <c r="R223" s="13"/>
      <c r="S223" s="13"/>
      <c r="T223" s="33">
        <v>32317217</v>
      </c>
      <c r="U223" s="34">
        <f t="shared" si="15"/>
        <v>36195283.040000007</v>
      </c>
      <c r="V223" s="13" t="s">
        <v>284</v>
      </c>
      <c r="W223" s="13">
        <v>2014</v>
      </c>
      <c r="X223" s="13"/>
    </row>
    <row r="224" spans="1:24" s="64" customFormat="1" ht="180.75" customHeight="1" x14ac:dyDescent="0.25">
      <c r="A224" s="76" t="s">
        <v>174</v>
      </c>
      <c r="B224" s="31" t="s">
        <v>224</v>
      </c>
      <c r="C224" s="31" t="s">
        <v>822</v>
      </c>
      <c r="D224" s="13" t="s">
        <v>823</v>
      </c>
      <c r="E224" s="13" t="s">
        <v>824</v>
      </c>
      <c r="F224" s="13" t="s">
        <v>830</v>
      </c>
      <c r="G224" s="13" t="s">
        <v>228</v>
      </c>
      <c r="H224" s="25">
        <v>1</v>
      </c>
      <c r="I224" s="13">
        <v>750000000</v>
      </c>
      <c r="J224" s="2" t="s">
        <v>229</v>
      </c>
      <c r="K224" s="13" t="s">
        <v>826</v>
      </c>
      <c r="L224" s="31" t="s">
        <v>415</v>
      </c>
      <c r="M224" s="13"/>
      <c r="N224" s="32" t="s">
        <v>827</v>
      </c>
      <c r="O224" s="13" t="s">
        <v>828</v>
      </c>
      <c r="P224" s="13"/>
      <c r="Q224" s="13"/>
      <c r="R224" s="13"/>
      <c r="S224" s="13"/>
      <c r="T224" s="33">
        <v>32317217</v>
      </c>
      <c r="U224" s="34">
        <f t="shared" si="15"/>
        <v>36195283.040000007</v>
      </c>
      <c r="V224" s="13" t="s">
        <v>284</v>
      </c>
      <c r="W224" s="13">
        <v>2014</v>
      </c>
      <c r="X224" s="13"/>
    </row>
    <row r="225" spans="1:24" s="64" customFormat="1" ht="162.75" customHeight="1" x14ac:dyDescent="0.25">
      <c r="A225" s="76" t="s">
        <v>175</v>
      </c>
      <c r="B225" s="31" t="s">
        <v>224</v>
      </c>
      <c r="C225" s="31" t="s">
        <v>822</v>
      </c>
      <c r="D225" s="13" t="s">
        <v>823</v>
      </c>
      <c r="E225" s="13" t="s">
        <v>824</v>
      </c>
      <c r="F225" s="13" t="s">
        <v>831</v>
      </c>
      <c r="G225" s="13" t="s">
        <v>228</v>
      </c>
      <c r="H225" s="25">
        <v>1</v>
      </c>
      <c r="I225" s="13">
        <v>750000000</v>
      </c>
      <c r="J225" s="2" t="s">
        <v>229</v>
      </c>
      <c r="K225" s="13" t="s">
        <v>826</v>
      </c>
      <c r="L225" s="31" t="s">
        <v>248</v>
      </c>
      <c r="M225" s="13"/>
      <c r="N225" s="32" t="s">
        <v>827</v>
      </c>
      <c r="O225" s="13" t="s">
        <v>828</v>
      </c>
      <c r="P225" s="13"/>
      <c r="Q225" s="13"/>
      <c r="R225" s="13"/>
      <c r="S225" s="13"/>
      <c r="T225" s="33">
        <v>32317217</v>
      </c>
      <c r="U225" s="34">
        <f t="shared" si="15"/>
        <v>36195283.040000007</v>
      </c>
      <c r="V225" s="13" t="s">
        <v>284</v>
      </c>
      <c r="W225" s="13">
        <v>2014</v>
      </c>
      <c r="X225" s="13"/>
    </row>
    <row r="226" spans="1:24" s="64" customFormat="1" ht="165.75" customHeight="1" x14ac:dyDescent="0.25">
      <c r="A226" s="76" t="s">
        <v>176</v>
      </c>
      <c r="B226" s="31" t="s">
        <v>224</v>
      </c>
      <c r="C226" s="31" t="s">
        <v>822</v>
      </c>
      <c r="D226" s="13" t="s">
        <v>823</v>
      </c>
      <c r="E226" s="13" t="s">
        <v>824</v>
      </c>
      <c r="F226" s="13" t="s">
        <v>832</v>
      </c>
      <c r="G226" s="13" t="s">
        <v>228</v>
      </c>
      <c r="H226" s="25">
        <v>1</v>
      </c>
      <c r="I226" s="13">
        <v>750000000</v>
      </c>
      <c r="J226" s="2" t="s">
        <v>229</v>
      </c>
      <c r="K226" s="13" t="s">
        <v>826</v>
      </c>
      <c r="L226" s="31" t="s">
        <v>742</v>
      </c>
      <c r="M226" s="13"/>
      <c r="N226" s="32" t="s">
        <v>827</v>
      </c>
      <c r="O226" s="13" t="s">
        <v>828</v>
      </c>
      <c r="P226" s="13"/>
      <c r="Q226" s="13"/>
      <c r="R226" s="13"/>
      <c r="S226" s="13"/>
      <c r="T226" s="33">
        <v>31347700</v>
      </c>
      <c r="U226" s="34">
        <f t="shared" si="15"/>
        <v>35109424</v>
      </c>
      <c r="V226" s="13" t="s">
        <v>284</v>
      </c>
      <c r="W226" s="13">
        <v>2014</v>
      </c>
      <c r="X226" s="13"/>
    </row>
    <row r="227" spans="1:24" s="64" customFormat="1" ht="164.25" customHeight="1" x14ac:dyDescent="0.25">
      <c r="A227" s="76" t="s">
        <v>177</v>
      </c>
      <c r="B227" s="31" t="s">
        <v>224</v>
      </c>
      <c r="C227" s="31" t="s">
        <v>833</v>
      </c>
      <c r="D227" s="13" t="s">
        <v>834</v>
      </c>
      <c r="E227" s="13" t="s">
        <v>834</v>
      </c>
      <c r="F227" s="13" t="s">
        <v>835</v>
      </c>
      <c r="G227" s="13" t="s">
        <v>228</v>
      </c>
      <c r="H227" s="25">
        <v>1</v>
      </c>
      <c r="I227" s="13">
        <v>750000000</v>
      </c>
      <c r="J227" s="2" t="s">
        <v>229</v>
      </c>
      <c r="K227" s="13" t="s">
        <v>826</v>
      </c>
      <c r="L227" s="31" t="s">
        <v>415</v>
      </c>
      <c r="M227" s="13"/>
      <c r="N227" s="32" t="s">
        <v>827</v>
      </c>
      <c r="O227" s="13" t="s">
        <v>828</v>
      </c>
      <c r="P227" s="13"/>
      <c r="Q227" s="13"/>
      <c r="R227" s="13" t="s">
        <v>836</v>
      </c>
      <c r="S227" s="13"/>
      <c r="T227" s="33">
        <v>30000000</v>
      </c>
      <c r="U227" s="34">
        <f t="shared" si="15"/>
        <v>33600000</v>
      </c>
      <c r="V227" s="13"/>
      <c r="W227" s="13">
        <v>2014</v>
      </c>
      <c r="X227" s="13" t="s">
        <v>836</v>
      </c>
    </row>
    <row r="228" spans="1:24" s="64" customFormat="1" ht="179.25" customHeight="1" x14ac:dyDescent="0.25">
      <c r="A228" s="76" t="s">
        <v>178</v>
      </c>
      <c r="B228" s="31" t="s">
        <v>224</v>
      </c>
      <c r="C228" s="31" t="s">
        <v>833</v>
      </c>
      <c r="D228" s="13" t="s">
        <v>834</v>
      </c>
      <c r="E228" s="13" t="s">
        <v>834</v>
      </c>
      <c r="F228" s="13" t="s">
        <v>837</v>
      </c>
      <c r="G228" s="13" t="s">
        <v>228</v>
      </c>
      <c r="H228" s="25">
        <v>1</v>
      </c>
      <c r="I228" s="13">
        <v>750000000</v>
      </c>
      <c r="J228" s="2" t="s">
        <v>229</v>
      </c>
      <c r="K228" s="13" t="s">
        <v>826</v>
      </c>
      <c r="L228" s="31" t="s">
        <v>737</v>
      </c>
      <c r="M228" s="13"/>
      <c r="N228" s="32" t="s">
        <v>827</v>
      </c>
      <c r="O228" s="13" t="s">
        <v>828</v>
      </c>
      <c r="P228" s="13"/>
      <c r="Q228" s="13"/>
      <c r="R228" s="13"/>
      <c r="S228" s="13"/>
      <c r="T228" s="33">
        <v>30000000</v>
      </c>
      <c r="U228" s="34">
        <v>33600000</v>
      </c>
      <c r="V228" s="13"/>
      <c r="W228" s="13">
        <v>2014</v>
      </c>
      <c r="X228" s="13"/>
    </row>
    <row r="229" spans="1:24" s="64" customFormat="1" ht="187.5" customHeight="1" x14ac:dyDescent="0.25">
      <c r="A229" s="76" t="s">
        <v>179</v>
      </c>
      <c r="B229" s="31" t="s">
        <v>224</v>
      </c>
      <c r="C229" s="31" t="s">
        <v>833</v>
      </c>
      <c r="D229" s="13" t="s">
        <v>834</v>
      </c>
      <c r="E229" s="13" t="s">
        <v>834</v>
      </c>
      <c r="F229" s="13" t="s">
        <v>838</v>
      </c>
      <c r="G229" s="13" t="s">
        <v>228</v>
      </c>
      <c r="H229" s="25">
        <v>1</v>
      </c>
      <c r="I229" s="13">
        <v>750000000</v>
      </c>
      <c r="J229" s="2" t="s">
        <v>229</v>
      </c>
      <c r="K229" s="13" t="s">
        <v>826</v>
      </c>
      <c r="L229" s="31" t="s">
        <v>415</v>
      </c>
      <c r="M229" s="13"/>
      <c r="N229" s="32" t="s">
        <v>827</v>
      </c>
      <c r="O229" s="13" t="s">
        <v>828</v>
      </c>
      <c r="P229" s="13"/>
      <c r="Q229" s="13"/>
      <c r="R229" s="13"/>
      <c r="S229" s="13"/>
      <c r="T229" s="33">
        <v>30000000</v>
      </c>
      <c r="U229" s="34">
        <v>33600000</v>
      </c>
      <c r="V229" s="13"/>
      <c r="W229" s="13">
        <v>2014</v>
      </c>
      <c r="X229" s="13"/>
    </row>
    <row r="230" spans="1:24" s="64" customFormat="1" ht="183" customHeight="1" x14ac:dyDescent="0.25">
      <c r="A230" s="76" t="s">
        <v>180</v>
      </c>
      <c r="B230" s="31" t="s">
        <v>224</v>
      </c>
      <c r="C230" s="31" t="s">
        <v>833</v>
      </c>
      <c r="D230" s="13" t="s">
        <v>834</v>
      </c>
      <c r="E230" s="13" t="s">
        <v>834</v>
      </c>
      <c r="F230" s="13" t="s">
        <v>839</v>
      </c>
      <c r="G230" s="13" t="s">
        <v>228</v>
      </c>
      <c r="H230" s="25">
        <v>1</v>
      </c>
      <c r="I230" s="13">
        <v>750000000</v>
      </c>
      <c r="J230" s="2" t="s">
        <v>229</v>
      </c>
      <c r="K230" s="13" t="s">
        <v>826</v>
      </c>
      <c r="L230" s="31" t="s">
        <v>248</v>
      </c>
      <c r="M230" s="13"/>
      <c r="N230" s="32" t="s">
        <v>827</v>
      </c>
      <c r="O230" s="13" t="s">
        <v>828</v>
      </c>
      <c r="P230" s="13"/>
      <c r="Q230" s="13"/>
      <c r="R230" s="13"/>
      <c r="S230" s="13"/>
      <c r="T230" s="33">
        <v>30000000</v>
      </c>
      <c r="U230" s="34">
        <v>33600000</v>
      </c>
      <c r="V230" s="13"/>
      <c r="W230" s="13">
        <v>2014</v>
      </c>
      <c r="X230" s="13"/>
    </row>
    <row r="231" spans="1:24" s="64" customFormat="1" ht="178.5" customHeight="1" x14ac:dyDescent="0.25">
      <c r="A231" s="76" t="s">
        <v>181</v>
      </c>
      <c r="B231" s="31" t="s">
        <v>224</v>
      </c>
      <c r="C231" s="31" t="s">
        <v>833</v>
      </c>
      <c r="D231" s="13" t="s">
        <v>834</v>
      </c>
      <c r="E231" s="13" t="s">
        <v>834</v>
      </c>
      <c r="F231" s="13" t="s">
        <v>840</v>
      </c>
      <c r="G231" s="13" t="s">
        <v>228</v>
      </c>
      <c r="H231" s="25">
        <v>1</v>
      </c>
      <c r="I231" s="13">
        <v>750000000</v>
      </c>
      <c r="J231" s="2" t="s">
        <v>229</v>
      </c>
      <c r="K231" s="13" t="s">
        <v>826</v>
      </c>
      <c r="L231" s="31" t="s">
        <v>742</v>
      </c>
      <c r="M231" s="13"/>
      <c r="N231" s="32" t="s">
        <v>827</v>
      </c>
      <c r="O231" s="13" t="s">
        <v>828</v>
      </c>
      <c r="P231" s="13"/>
      <c r="Q231" s="13"/>
      <c r="R231" s="13"/>
      <c r="S231" s="13"/>
      <c r="T231" s="33">
        <v>30000000</v>
      </c>
      <c r="U231" s="34">
        <v>33600000</v>
      </c>
      <c r="V231" s="13"/>
      <c r="W231" s="13">
        <v>2014</v>
      </c>
      <c r="X231" s="13"/>
    </row>
    <row r="232" spans="1:24" s="64" customFormat="1" ht="212.25" customHeight="1" x14ac:dyDescent="0.25">
      <c r="A232" s="76" t="s">
        <v>182</v>
      </c>
      <c r="B232" s="31" t="s">
        <v>224</v>
      </c>
      <c r="C232" s="31" t="s">
        <v>841</v>
      </c>
      <c r="D232" s="37" t="s">
        <v>842</v>
      </c>
      <c r="E232" s="31" t="s">
        <v>843</v>
      </c>
      <c r="F232" s="35" t="s">
        <v>844</v>
      </c>
      <c r="G232" s="31" t="s">
        <v>242</v>
      </c>
      <c r="H232" s="36">
        <v>1</v>
      </c>
      <c r="I232" s="31">
        <v>750000000</v>
      </c>
      <c r="J232" s="2" t="s">
        <v>229</v>
      </c>
      <c r="K232" s="13" t="s">
        <v>826</v>
      </c>
      <c r="L232" s="31" t="s">
        <v>737</v>
      </c>
      <c r="M232" s="31"/>
      <c r="N232" s="32" t="s">
        <v>827</v>
      </c>
      <c r="O232" s="36" t="s">
        <v>828</v>
      </c>
      <c r="P232" s="13"/>
      <c r="Q232" s="13"/>
      <c r="R232" s="13"/>
      <c r="S232" s="13" t="s">
        <v>836</v>
      </c>
      <c r="T232" s="33">
        <v>1540000</v>
      </c>
      <c r="U232" s="34">
        <f t="shared" si="15"/>
        <v>1724800.0000000002</v>
      </c>
      <c r="V232" s="13"/>
      <c r="W232" s="13">
        <v>2014</v>
      </c>
      <c r="X232" s="13"/>
    </row>
    <row r="233" spans="1:24" s="64" customFormat="1" ht="169.5" customHeight="1" x14ac:dyDescent="0.25">
      <c r="A233" s="76" t="s">
        <v>183</v>
      </c>
      <c r="B233" s="31" t="s">
        <v>224</v>
      </c>
      <c r="C233" s="31" t="s">
        <v>845</v>
      </c>
      <c r="D233" s="37" t="s">
        <v>842</v>
      </c>
      <c r="E233" s="31" t="s">
        <v>843</v>
      </c>
      <c r="F233" s="35" t="s">
        <v>844</v>
      </c>
      <c r="G233" s="31" t="s">
        <v>242</v>
      </c>
      <c r="H233" s="36">
        <v>1</v>
      </c>
      <c r="I233" s="31">
        <v>750000000</v>
      </c>
      <c r="J233" s="2" t="s">
        <v>229</v>
      </c>
      <c r="K233" s="13" t="s">
        <v>826</v>
      </c>
      <c r="L233" s="31" t="s">
        <v>248</v>
      </c>
      <c r="M233" s="31"/>
      <c r="N233" s="32" t="s">
        <v>827</v>
      </c>
      <c r="O233" s="36" t="s">
        <v>828</v>
      </c>
      <c r="P233" s="13"/>
      <c r="Q233" s="13"/>
      <c r="R233" s="13"/>
      <c r="S233" s="13"/>
      <c r="T233" s="33">
        <v>1540000</v>
      </c>
      <c r="U233" s="34">
        <f t="shared" si="15"/>
        <v>1724800.0000000002</v>
      </c>
      <c r="V233" s="13"/>
      <c r="W233" s="13">
        <v>2014</v>
      </c>
      <c r="X233" s="13"/>
    </row>
    <row r="234" spans="1:24" s="64" customFormat="1" ht="171.75" customHeight="1" x14ac:dyDescent="0.25">
      <c r="A234" s="76" t="s">
        <v>184</v>
      </c>
      <c r="B234" s="31" t="s">
        <v>224</v>
      </c>
      <c r="C234" s="31" t="s">
        <v>845</v>
      </c>
      <c r="D234" s="37" t="s">
        <v>842</v>
      </c>
      <c r="E234" s="31" t="s">
        <v>843</v>
      </c>
      <c r="F234" s="35" t="s">
        <v>844</v>
      </c>
      <c r="G234" s="31" t="s">
        <v>242</v>
      </c>
      <c r="H234" s="36">
        <v>1</v>
      </c>
      <c r="I234" s="31">
        <v>750000000</v>
      </c>
      <c r="J234" s="2" t="s">
        <v>229</v>
      </c>
      <c r="K234" s="13" t="s">
        <v>826</v>
      </c>
      <c r="L234" s="31" t="s">
        <v>415</v>
      </c>
      <c r="M234" s="31"/>
      <c r="N234" s="32" t="s">
        <v>827</v>
      </c>
      <c r="O234" s="36" t="s">
        <v>828</v>
      </c>
      <c r="P234" s="13"/>
      <c r="Q234" s="13"/>
      <c r="R234" s="13"/>
      <c r="S234" s="13"/>
      <c r="T234" s="33">
        <v>3150000</v>
      </c>
      <c r="U234" s="34">
        <f t="shared" si="15"/>
        <v>3528000.0000000005</v>
      </c>
      <c r="V234" s="13"/>
      <c r="W234" s="13">
        <v>2014</v>
      </c>
      <c r="X234" s="13"/>
    </row>
    <row r="235" spans="1:24" s="64" customFormat="1" ht="168.75" customHeight="1" x14ac:dyDescent="0.25">
      <c r="A235" s="76" t="s">
        <v>185</v>
      </c>
      <c r="B235" s="31" t="s">
        <v>224</v>
      </c>
      <c r="C235" s="31" t="s">
        <v>845</v>
      </c>
      <c r="D235" s="37" t="s">
        <v>842</v>
      </c>
      <c r="E235" s="31" t="s">
        <v>843</v>
      </c>
      <c r="F235" s="35" t="s">
        <v>846</v>
      </c>
      <c r="G235" s="31" t="s">
        <v>242</v>
      </c>
      <c r="H235" s="36">
        <v>1</v>
      </c>
      <c r="I235" s="31">
        <v>750000000</v>
      </c>
      <c r="J235" s="2" t="s">
        <v>229</v>
      </c>
      <c r="K235" s="13" t="s">
        <v>826</v>
      </c>
      <c r="L235" s="31" t="s">
        <v>422</v>
      </c>
      <c r="M235" s="31"/>
      <c r="N235" s="32" t="s">
        <v>827</v>
      </c>
      <c r="O235" s="36" t="s">
        <v>828</v>
      </c>
      <c r="P235" s="13"/>
      <c r="Q235" s="13"/>
      <c r="R235" s="13"/>
      <c r="S235" s="13"/>
      <c r="T235" s="33">
        <v>1540000</v>
      </c>
      <c r="U235" s="34">
        <f t="shared" si="15"/>
        <v>1724800.0000000002</v>
      </c>
      <c r="V235" s="13"/>
      <c r="W235" s="13">
        <v>2014</v>
      </c>
      <c r="X235" s="13"/>
    </row>
    <row r="236" spans="1:24" s="64" customFormat="1" ht="168" customHeight="1" x14ac:dyDescent="0.25">
      <c r="A236" s="76" t="s">
        <v>186</v>
      </c>
      <c r="B236" s="31" t="s">
        <v>224</v>
      </c>
      <c r="C236" s="31" t="s">
        <v>845</v>
      </c>
      <c r="D236" s="37" t="s">
        <v>842</v>
      </c>
      <c r="E236" s="31" t="s">
        <v>843</v>
      </c>
      <c r="F236" s="35" t="s">
        <v>846</v>
      </c>
      <c r="G236" s="31" t="s">
        <v>242</v>
      </c>
      <c r="H236" s="36">
        <v>1</v>
      </c>
      <c r="I236" s="31">
        <v>750000000</v>
      </c>
      <c r="J236" s="2" t="s">
        <v>229</v>
      </c>
      <c r="K236" s="13" t="s">
        <v>826</v>
      </c>
      <c r="L236" s="31" t="s">
        <v>742</v>
      </c>
      <c r="M236" s="31"/>
      <c r="N236" s="32" t="s">
        <v>827</v>
      </c>
      <c r="O236" s="36" t="s">
        <v>828</v>
      </c>
      <c r="P236" s="13"/>
      <c r="Q236" s="13"/>
      <c r="R236" s="13"/>
      <c r="S236" s="13"/>
      <c r="T236" s="33">
        <v>3710000</v>
      </c>
      <c r="U236" s="34">
        <f t="shared" si="15"/>
        <v>4155200.0000000005</v>
      </c>
      <c r="V236" s="13"/>
      <c r="W236" s="13">
        <v>2014</v>
      </c>
      <c r="X236" s="13"/>
    </row>
    <row r="237" spans="1:24" s="64" customFormat="1" ht="164.25" customHeight="1" x14ac:dyDescent="0.25">
      <c r="A237" s="76" t="s">
        <v>187</v>
      </c>
      <c r="B237" s="31" t="s">
        <v>224</v>
      </c>
      <c r="C237" s="31" t="s">
        <v>847</v>
      </c>
      <c r="D237" s="37" t="s">
        <v>848</v>
      </c>
      <c r="E237" s="31" t="s">
        <v>849</v>
      </c>
      <c r="F237" s="31" t="s">
        <v>850</v>
      </c>
      <c r="G237" s="31" t="s">
        <v>242</v>
      </c>
      <c r="H237" s="36">
        <v>1</v>
      </c>
      <c r="I237" s="31">
        <v>750000000</v>
      </c>
      <c r="J237" s="2" t="s">
        <v>229</v>
      </c>
      <c r="K237" s="13" t="s">
        <v>826</v>
      </c>
      <c r="L237" s="31" t="s">
        <v>737</v>
      </c>
      <c r="M237" s="31"/>
      <c r="N237" s="32" t="s">
        <v>827</v>
      </c>
      <c r="O237" s="36" t="s">
        <v>828</v>
      </c>
      <c r="P237" s="13"/>
      <c r="Q237" s="13"/>
      <c r="R237" s="13"/>
      <c r="S237" s="13"/>
      <c r="T237" s="33">
        <v>10000000</v>
      </c>
      <c r="U237" s="34">
        <f t="shared" si="15"/>
        <v>11200000.000000002</v>
      </c>
      <c r="V237" s="13"/>
      <c r="W237" s="13">
        <v>2014</v>
      </c>
      <c r="X237" s="13"/>
    </row>
    <row r="238" spans="1:24" s="64" customFormat="1" ht="190.5" customHeight="1" x14ac:dyDescent="0.25">
      <c r="A238" s="76" t="s">
        <v>188</v>
      </c>
      <c r="B238" s="31" t="s">
        <v>224</v>
      </c>
      <c r="C238" s="31" t="s">
        <v>847</v>
      </c>
      <c r="D238" s="37" t="s">
        <v>848</v>
      </c>
      <c r="E238" s="31" t="s">
        <v>849</v>
      </c>
      <c r="F238" s="31" t="s">
        <v>850</v>
      </c>
      <c r="G238" s="31" t="s">
        <v>242</v>
      </c>
      <c r="H238" s="36">
        <v>1</v>
      </c>
      <c r="I238" s="31">
        <v>750000000</v>
      </c>
      <c r="J238" s="2" t="s">
        <v>229</v>
      </c>
      <c r="K238" s="13" t="s">
        <v>826</v>
      </c>
      <c r="L238" s="31" t="s">
        <v>248</v>
      </c>
      <c r="M238" s="31"/>
      <c r="N238" s="32" t="s">
        <v>827</v>
      </c>
      <c r="O238" s="36" t="s">
        <v>828</v>
      </c>
      <c r="P238" s="13"/>
      <c r="Q238" s="13"/>
      <c r="R238" s="13"/>
      <c r="S238" s="13"/>
      <c r="T238" s="33">
        <v>10000000</v>
      </c>
      <c r="U238" s="34">
        <f t="shared" si="15"/>
        <v>11200000.000000002</v>
      </c>
      <c r="V238" s="13"/>
      <c r="W238" s="13">
        <v>2014</v>
      </c>
      <c r="X238" s="13"/>
    </row>
    <row r="239" spans="1:24" s="64" customFormat="1" ht="189.75" customHeight="1" x14ac:dyDescent="0.25">
      <c r="A239" s="76" t="s">
        <v>189</v>
      </c>
      <c r="B239" s="31" t="s">
        <v>224</v>
      </c>
      <c r="C239" s="31" t="s">
        <v>847</v>
      </c>
      <c r="D239" s="37" t="s">
        <v>848</v>
      </c>
      <c r="E239" s="31" t="s">
        <v>849</v>
      </c>
      <c r="F239" s="31" t="s">
        <v>850</v>
      </c>
      <c r="G239" s="31" t="s">
        <v>242</v>
      </c>
      <c r="H239" s="36">
        <v>1</v>
      </c>
      <c r="I239" s="31">
        <v>750000000</v>
      </c>
      <c r="J239" s="2" t="s">
        <v>229</v>
      </c>
      <c r="K239" s="13" t="s">
        <v>826</v>
      </c>
      <c r="L239" s="31" t="s">
        <v>415</v>
      </c>
      <c r="M239" s="31"/>
      <c r="N239" s="32" t="s">
        <v>827</v>
      </c>
      <c r="O239" s="36" t="s">
        <v>828</v>
      </c>
      <c r="P239" s="13"/>
      <c r="Q239" s="13"/>
      <c r="R239" s="13"/>
      <c r="S239" s="13"/>
      <c r="T239" s="33">
        <v>10000000</v>
      </c>
      <c r="U239" s="34">
        <f t="shared" si="15"/>
        <v>11200000.000000002</v>
      </c>
      <c r="V239" s="13"/>
      <c r="W239" s="13">
        <v>2014</v>
      </c>
      <c r="X239" s="13"/>
    </row>
    <row r="240" spans="1:24" s="64" customFormat="1" ht="154.5" customHeight="1" x14ac:dyDescent="0.25">
      <c r="A240" s="76" t="s">
        <v>190</v>
      </c>
      <c r="B240" s="31" t="s">
        <v>224</v>
      </c>
      <c r="C240" s="31" t="s">
        <v>847</v>
      </c>
      <c r="D240" s="37" t="s">
        <v>848</v>
      </c>
      <c r="E240" s="31" t="s">
        <v>849</v>
      </c>
      <c r="F240" s="31" t="s">
        <v>851</v>
      </c>
      <c r="G240" s="31" t="s">
        <v>242</v>
      </c>
      <c r="H240" s="36">
        <v>1</v>
      </c>
      <c r="I240" s="31">
        <v>750000000</v>
      </c>
      <c r="J240" s="2" t="s">
        <v>229</v>
      </c>
      <c r="K240" s="13" t="s">
        <v>826</v>
      </c>
      <c r="L240" s="31" t="s">
        <v>422</v>
      </c>
      <c r="M240" s="31"/>
      <c r="N240" s="32" t="s">
        <v>827</v>
      </c>
      <c r="O240" s="36" t="s">
        <v>828</v>
      </c>
      <c r="P240" s="13"/>
      <c r="Q240" s="13"/>
      <c r="R240" s="13"/>
      <c r="S240" s="13"/>
      <c r="T240" s="33">
        <v>40000000</v>
      </c>
      <c r="U240" s="34">
        <f t="shared" si="15"/>
        <v>44800000.000000007</v>
      </c>
      <c r="V240" s="13"/>
      <c r="W240" s="13">
        <v>2014</v>
      </c>
      <c r="X240" s="13"/>
    </row>
    <row r="241" spans="1:24" s="64" customFormat="1" ht="162.75" customHeight="1" x14ac:dyDescent="0.25">
      <c r="A241" s="76" t="s">
        <v>191</v>
      </c>
      <c r="B241" s="31" t="s">
        <v>224</v>
      </c>
      <c r="C241" s="31" t="s">
        <v>847</v>
      </c>
      <c r="D241" s="37" t="s">
        <v>848</v>
      </c>
      <c r="E241" s="31" t="s">
        <v>849</v>
      </c>
      <c r="F241" s="31" t="s">
        <v>851</v>
      </c>
      <c r="G241" s="31" t="s">
        <v>242</v>
      </c>
      <c r="H241" s="36">
        <v>1</v>
      </c>
      <c r="I241" s="31">
        <v>750000000</v>
      </c>
      <c r="J241" s="2" t="s">
        <v>229</v>
      </c>
      <c r="K241" s="13" t="s">
        <v>826</v>
      </c>
      <c r="L241" s="31" t="s">
        <v>742</v>
      </c>
      <c r="M241" s="31"/>
      <c r="N241" s="32" t="s">
        <v>827</v>
      </c>
      <c r="O241" s="36" t="s">
        <v>828</v>
      </c>
      <c r="P241" s="13"/>
      <c r="Q241" s="13"/>
      <c r="R241" s="13"/>
      <c r="S241" s="13"/>
      <c r="T241" s="33">
        <v>50000000</v>
      </c>
      <c r="U241" s="34">
        <f t="shared" si="15"/>
        <v>56000000.000000007</v>
      </c>
      <c r="V241" s="13"/>
      <c r="W241" s="13">
        <v>2014</v>
      </c>
      <c r="X241" s="13"/>
    </row>
    <row r="242" spans="1:24" s="64" customFormat="1" ht="193.5" customHeight="1" x14ac:dyDescent="0.25">
      <c r="A242" s="76" t="s">
        <v>192</v>
      </c>
      <c r="B242" s="31" t="s">
        <v>224</v>
      </c>
      <c r="C242" s="13" t="s">
        <v>852</v>
      </c>
      <c r="D242" s="13" t="s">
        <v>853</v>
      </c>
      <c r="E242" s="13" t="s">
        <v>854</v>
      </c>
      <c r="F242" s="13" t="s">
        <v>855</v>
      </c>
      <c r="G242" s="31" t="s">
        <v>242</v>
      </c>
      <c r="H242" s="36">
        <v>1</v>
      </c>
      <c r="I242" s="31">
        <v>750000000</v>
      </c>
      <c r="J242" s="2" t="s">
        <v>229</v>
      </c>
      <c r="K242" s="13" t="s">
        <v>826</v>
      </c>
      <c r="L242" s="31" t="s">
        <v>856</v>
      </c>
      <c r="M242" s="13"/>
      <c r="N242" s="32" t="s">
        <v>827</v>
      </c>
      <c r="O242" s="13" t="s">
        <v>828</v>
      </c>
      <c r="P242" s="13"/>
      <c r="Q242" s="13"/>
      <c r="R242" s="13"/>
      <c r="S242" s="13"/>
      <c r="T242" s="34">
        <v>7704000</v>
      </c>
      <c r="U242" s="34">
        <f t="shared" ref="U242:U248" si="16">T242*1.12</f>
        <v>8628480</v>
      </c>
      <c r="V242" s="13"/>
      <c r="W242" s="13">
        <v>2014</v>
      </c>
      <c r="X242" s="13"/>
    </row>
    <row r="243" spans="1:24" s="64" customFormat="1" ht="193.5" customHeight="1" x14ac:dyDescent="0.25">
      <c r="A243" s="76" t="s">
        <v>193</v>
      </c>
      <c r="B243" s="31" t="s">
        <v>224</v>
      </c>
      <c r="C243" s="13" t="s">
        <v>852</v>
      </c>
      <c r="D243" s="13" t="s">
        <v>853</v>
      </c>
      <c r="E243" s="13" t="s">
        <v>854</v>
      </c>
      <c r="F243" s="13" t="s">
        <v>857</v>
      </c>
      <c r="G243" s="31" t="s">
        <v>242</v>
      </c>
      <c r="H243" s="36">
        <v>1</v>
      </c>
      <c r="I243" s="31">
        <v>750000000</v>
      </c>
      <c r="J243" s="2" t="s">
        <v>229</v>
      </c>
      <c r="K243" s="13" t="s">
        <v>826</v>
      </c>
      <c r="L243" s="31" t="s">
        <v>858</v>
      </c>
      <c r="M243" s="13"/>
      <c r="N243" s="32" t="s">
        <v>827</v>
      </c>
      <c r="O243" s="13" t="s">
        <v>828</v>
      </c>
      <c r="P243" s="13"/>
      <c r="Q243" s="13"/>
      <c r="R243" s="13"/>
      <c r="S243" s="13"/>
      <c r="T243" s="34">
        <v>7811000</v>
      </c>
      <c r="U243" s="34">
        <f t="shared" si="16"/>
        <v>8748320</v>
      </c>
      <c r="V243" s="13"/>
      <c r="W243" s="13">
        <v>2014</v>
      </c>
      <c r="X243" s="13"/>
    </row>
    <row r="244" spans="1:24" s="64" customFormat="1" ht="171" customHeight="1" x14ac:dyDescent="0.25">
      <c r="A244" s="76" t="s">
        <v>194</v>
      </c>
      <c r="B244" s="13" t="s">
        <v>859</v>
      </c>
      <c r="C244" s="13" t="s">
        <v>860</v>
      </c>
      <c r="D244" s="37" t="s">
        <v>861</v>
      </c>
      <c r="E244" s="37" t="s">
        <v>862</v>
      </c>
      <c r="F244" s="37" t="s">
        <v>863</v>
      </c>
      <c r="G244" s="37" t="s">
        <v>242</v>
      </c>
      <c r="H244" s="25">
        <v>1</v>
      </c>
      <c r="I244" s="13">
        <v>750000000</v>
      </c>
      <c r="J244" s="37" t="s">
        <v>864</v>
      </c>
      <c r="K244" s="13" t="s">
        <v>865</v>
      </c>
      <c r="L244" s="37" t="s">
        <v>866</v>
      </c>
      <c r="M244" s="13"/>
      <c r="N244" s="13" t="s">
        <v>282</v>
      </c>
      <c r="O244" s="37" t="s">
        <v>867</v>
      </c>
      <c r="P244" s="38"/>
      <c r="Q244" s="13"/>
      <c r="R244" s="13"/>
      <c r="S244" s="13"/>
      <c r="T244" s="38">
        <v>20557375</v>
      </c>
      <c r="U244" s="38">
        <f t="shared" si="16"/>
        <v>23024260.000000004</v>
      </c>
      <c r="V244" s="13"/>
      <c r="W244" s="13">
        <v>2014</v>
      </c>
      <c r="X244" s="13"/>
    </row>
    <row r="245" spans="1:24" s="64" customFormat="1" ht="175.5" customHeight="1" x14ac:dyDescent="0.25">
      <c r="A245" s="76" t="s">
        <v>195</v>
      </c>
      <c r="B245" s="13" t="s">
        <v>859</v>
      </c>
      <c r="C245" s="13" t="s">
        <v>860</v>
      </c>
      <c r="D245" s="37" t="s">
        <v>861</v>
      </c>
      <c r="E245" s="37" t="s">
        <v>862</v>
      </c>
      <c r="F245" s="37" t="s">
        <v>868</v>
      </c>
      <c r="G245" s="37" t="s">
        <v>242</v>
      </c>
      <c r="H245" s="25">
        <v>1</v>
      </c>
      <c r="I245" s="13">
        <v>750000000</v>
      </c>
      <c r="J245" s="37" t="s">
        <v>864</v>
      </c>
      <c r="K245" s="13" t="s">
        <v>865</v>
      </c>
      <c r="L245" s="37" t="s">
        <v>415</v>
      </c>
      <c r="M245" s="13"/>
      <c r="N245" s="13" t="s">
        <v>282</v>
      </c>
      <c r="O245" s="37" t="s">
        <v>867</v>
      </c>
      <c r="P245" s="13"/>
      <c r="Q245" s="13"/>
      <c r="R245" s="13" t="s">
        <v>836</v>
      </c>
      <c r="S245" s="13"/>
      <c r="T245" s="38">
        <v>20557375</v>
      </c>
      <c r="U245" s="38">
        <f t="shared" si="16"/>
        <v>23024260.000000004</v>
      </c>
      <c r="V245" s="13"/>
      <c r="W245" s="13">
        <v>2014</v>
      </c>
      <c r="X245" s="13"/>
    </row>
    <row r="246" spans="1:24" s="64" customFormat="1" ht="133.5" customHeight="1" x14ac:dyDescent="0.25">
      <c r="A246" s="76" t="s">
        <v>196</v>
      </c>
      <c r="B246" s="13" t="s">
        <v>859</v>
      </c>
      <c r="C246" s="13" t="s">
        <v>869</v>
      </c>
      <c r="D246" s="37" t="s">
        <v>870</v>
      </c>
      <c r="E246" s="37" t="s">
        <v>871</v>
      </c>
      <c r="F246" s="37" t="s">
        <v>872</v>
      </c>
      <c r="G246" s="37" t="s">
        <v>242</v>
      </c>
      <c r="H246" s="25">
        <v>1</v>
      </c>
      <c r="I246" s="13">
        <v>750000000</v>
      </c>
      <c r="J246" s="37" t="s">
        <v>864</v>
      </c>
      <c r="K246" s="13" t="s">
        <v>747</v>
      </c>
      <c r="L246" s="37" t="s">
        <v>866</v>
      </c>
      <c r="M246" s="13"/>
      <c r="N246" s="13" t="s">
        <v>282</v>
      </c>
      <c r="O246" s="37" t="s">
        <v>873</v>
      </c>
      <c r="P246" s="13"/>
      <c r="Q246" s="13"/>
      <c r="R246" s="13"/>
      <c r="S246" s="13"/>
      <c r="T246" s="38">
        <v>3171573.9</v>
      </c>
      <c r="U246" s="38">
        <f t="shared" si="16"/>
        <v>3552162.7680000002</v>
      </c>
      <c r="V246" s="13"/>
      <c r="W246" s="13" t="s">
        <v>750</v>
      </c>
      <c r="X246" s="13"/>
    </row>
    <row r="247" spans="1:24" s="64" customFormat="1" ht="165" customHeight="1" x14ac:dyDescent="0.25">
      <c r="A247" s="76" t="s">
        <v>197</v>
      </c>
      <c r="B247" s="13" t="s">
        <v>859</v>
      </c>
      <c r="C247" s="13" t="s">
        <v>869</v>
      </c>
      <c r="D247" s="37" t="s">
        <v>870</v>
      </c>
      <c r="E247" s="37" t="s">
        <v>871</v>
      </c>
      <c r="F247" s="37" t="s">
        <v>868</v>
      </c>
      <c r="G247" s="37" t="s">
        <v>242</v>
      </c>
      <c r="H247" s="25">
        <v>1</v>
      </c>
      <c r="I247" s="13">
        <v>750000000</v>
      </c>
      <c r="J247" s="37" t="s">
        <v>864</v>
      </c>
      <c r="K247" s="13" t="s">
        <v>747</v>
      </c>
      <c r="L247" s="37" t="s">
        <v>415</v>
      </c>
      <c r="M247" s="13"/>
      <c r="N247" s="13" t="s">
        <v>282</v>
      </c>
      <c r="O247" s="37" t="s">
        <v>873</v>
      </c>
      <c r="P247" s="13"/>
      <c r="Q247" s="13"/>
      <c r="R247" s="13"/>
      <c r="S247" s="13"/>
      <c r="T247" s="38">
        <v>2992069.37</v>
      </c>
      <c r="U247" s="38">
        <f t="shared" si="16"/>
        <v>3351117.6944000004</v>
      </c>
      <c r="V247" s="13"/>
      <c r="W247" s="13" t="s">
        <v>750</v>
      </c>
      <c r="X247" s="13"/>
    </row>
    <row r="248" spans="1:24" s="64" customFormat="1" ht="163.5" customHeight="1" x14ac:dyDescent="0.25">
      <c r="A248" s="76" t="s">
        <v>222</v>
      </c>
      <c r="B248" s="13" t="s">
        <v>859</v>
      </c>
      <c r="C248" s="13" t="s">
        <v>869</v>
      </c>
      <c r="D248" s="37" t="s">
        <v>870</v>
      </c>
      <c r="E248" s="37" t="s">
        <v>871</v>
      </c>
      <c r="F248" s="37" t="s">
        <v>874</v>
      </c>
      <c r="G248" s="37" t="s">
        <v>242</v>
      </c>
      <c r="H248" s="25">
        <v>1</v>
      </c>
      <c r="I248" s="13">
        <v>750000000</v>
      </c>
      <c r="J248" s="37" t="s">
        <v>864</v>
      </c>
      <c r="K248" s="13" t="s">
        <v>865</v>
      </c>
      <c r="L248" s="37" t="s">
        <v>875</v>
      </c>
      <c r="M248" s="13"/>
      <c r="N248" s="13" t="s">
        <v>282</v>
      </c>
      <c r="O248" s="37" t="s">
        <v>873</v>
      </c>
      <c r="P248" s="13"/>
      <c r="Q248" s="13"/>
      <c r="R248" s="13"/>
      <c r="S248" s="13"/>
      <c r="T248" s="38">
        <v>4869101.1100000003</v>
      </c>
      <c r="U248" s="38">
        <f t="shared" si="16"/>
        <v>5453393.2432000013</v>
      </c>
      <c r="V248" s="13"/>
      <c r="W248" s="13">
        <v>2014</v>
      </c>
      <c r="X248" s="13"/>
    </row>
    <row r="249" spans="1:24" s="64" customFormat="1" ht="78.75" customHeight="1" x14ac:dyDescent="0.25">
      <c r="A249" s="76" t="s">
        <v>198</v>
      </c>
      <c r="B249" s="10" t="s">
        <v>260</v>
      </c>
      <c r="C249" s="15" t="s">
        <v>973</v>
      </c>
      <c r="D249" s="10" t="s">
        <v>974</v>
      </c>
      <c r="E249" s="10" t="s">
        <v>975</v>
      </c>
      <c r="F249" s="10" t="s">
        <v>974</v>
      </c>
      <c r="G249" s="12" t="s">
        <v>228</v>
      </c>
      <c r="H249" s="9">
        <v>0.9</v>
      </c>
      <c r="I249" s="10">
        <v>750000000</v>
      </c>
      <c r="J249" s="10" t="s">
        <v>880</v>
      </c>
      <c r="K249" s="12" t="s">
        <v>747</v>
      </c>
      <c r="L249" s="10" t="s">
        <v>229</v>
      </c>
      <c r="M249" s="14"/>
      <c r="N249" s="44" t="s">
        <v>268</v>
      </c>
      <c r="O249" s="10" t="s">
        <v>976</v>
      </c>
      <c r="P249" s="10"/>
      <c r="Q249" s="10"/>
      <c r="R249" s="10"/>
      <c r="S249" s="14"/>
      <c r="T249" s="14">
        <v>462240</v>
      </c>
      <c r="U249" s="14">
        <v>517708.79999999999</v>
      </c>
      <c r="V249" s="10"/>
      <c r="W249" s="10" t="s">
        <v>750</v>
      </c>
      <c r="X249" s="14"/>
    </row>
    <row r="250" spans="1:24" s="87" customFormat="1" ht="71.25" customHeight="1" x14ac:dyDescent="0.25">
      <c r="A250" s="76" t="s">
        <v>199</v>
      </c>
      <c r="B250" s="10" t="s">
        <v>260</v>
      </c>
      <c r="C250" s="15" t="s">
        <v>973</v>
      </c>
      <c r="D250" s="10" t="s">
        <v>974</v>
      </c>
      <c r="E250" s="10" t="s">
        <v>975</v>
      </c>
      <c r="F250" s="10" t="s">
        <v>974</v>
      </c>
      <c r="G250" s="12" t="s">
        <v>228</v>
      </c>
      <c r="H250" s="9">
        <v>0.9</v>
      </c>
      <c r="I250" s="10">
        <v>750000000</v>
      </c>
      <c r="J250" s="10" t="s">
        <v>880</v>
      </c>
      <c r="K250" s="12" t="s">
        <v>747</v>
      </c>
      <c r="L250" s="10" t="s">
        <v>229</v>
      </c>
      <c r="M250" s="14"/>
      <c r="N250" s="44" t="s">
        <v>268</v>
      </c>
      <c r="O250" s="10" t="s">
        <v>976</v>
      </c>
      <c r="P250" s="10"/>
      <c r="Q250" s="10"/>
      <c r="R250" s="10"/>
      <c r="S250" s="14"/>
      <c r="T250" s="14">
        <v>462240</v>
      </c>
      <c r="U250" s="14">
        <v>517708.79999999999</v>
      </c>
      <c r="V250" s="10"/>
      <c r="W250" s="10" t="s">
        <v>750</v>
      </c>
      <c r="X250" s="14"/>
    </row>
    <row r="251" spans="1:24" s="87" customFormat="1" ht="144.75" customHeight="1" x14ac:dyDescent="0.25">
      <c r="A251" s="76" t="s">
        <v>200</v>
      </c>
      <c r="B251" s="10" t="s">
        <v>260</v>
      </c>
      <c r="C251" s="52" t="s">
        <v>995</v>
      </c>
      <c r="D251" s="10" t="s">
        <v>996</v>
      </c>
      <c r="E251" s="10" t="s">
        <v>997</v>
      </c>
      <c r="F251" s="10" t="s">
        <v>998</v>
      </c>
      <c r="G251" s="12" t="s">
        <v>242</v>
      </c>
      <c r="H251" s="9">
        <v>0.18</v>
      </c>
      <c r="I251" s="10">
        <v>750000000</v>
      </c>
      <c r="J251" s="10" t="s">
        <v>880</v>
      </c>
      <c r="K251" s="12" t="s">
        <v>747</v>
      </c>
      <c r="L251" s="53" t="s">
        <v>267</v>
      </c>
      <c r="M251" s="14"/>
      <c r="N251" s="44" t="s">
        <v>268</v>
      </c>
      <c r="O251" s="10" t="s">
        <v>976</v>
      </c>
      <c r="P251" s="10"/>
      <c r="Q251" s="10"/>
      <c r="R251" s="10"/>
      <c r="S251" s="14"/>
      <c r="T251" s="14">
        <v>37681590</v>
      </c>
      <c r="U251" s="14">
        <v>42203380.799999997</v>
      </c>
      <c r="V251" s="10"/>
      <c r="W251" s="10" t="s">
        <v>750</v>
      </c>
      <c r="X251" s="14"/>
    </row>
    <row r="252" spans="1:24" s="87" customFormat="1" ht="139.5" customHeight="1" x14ac:dyDescent="0.25">
      <c r="A252" s="76" t="s">
        <v>201</v>
      </c>
      <c r="B252" s="10" t="s">
        <v>260</v>
      </c>
      <c r="C252" s="52" t="s">
        <v>995</v>
      </c>
      <c r="D252" s="10" t="s">
        <v>996</v>
      </c>
      <c r="E252" s="10" t="s">
        <v>997</v>
      </c>
      <c r="F252" s="10" t="s">
        <v>998</v>
      </c>
      <c r="G252" s="12" t="s">
        <v>242</v>
      </c>
      <c r="H252" s="9">
        <v>0.23</v>
      </c>
      <c r="I252" s="10">
        <v>750000000</v>
      </c>
      <c r="J252" s="10" t="s">
        <v>880</v>
      </c>
      <c r="K252" s="12" t="s">
        <v>747</v>
      </c>
      <c r="L252" s="53" t="s">
        <v>999</v>
      </c>
      <c r="M252" s="14"/>
      <c r="N252" s="44" t="s">
        <v>268</v>
      </c>
      <c r="O252" s="10" t="s">
        <v>976</v>
      </c>
      <c r="P252" s="10"/>
      <c r="Q252" s="10"/>
      <c r="R252" s="10"/>
      <c r="S252" s="14"/>
      <c r="T252" s="14">
        <v>1891498</v>
      </c>
      <c r="U252" s="14">
        <v>2118477.7599999998</v>
      </c>
      <c r="V252" s="10"/>
      <c r="W252" s="10" t="s">
        <v>750</v>
      </c>
      <c r="X252" s="14"/>
    </row>
    <row r="253" spans="1:24" s="87" customFormat="1" ht="168" customHeight="1" x14ac:dyDescent="0.25">
      <c r="A253" s="76" t="s">
        <v>202</v>
      </c>
      <c r="B253" s="10" t="s">
        <v>260</v>
      </c>
      <c r="C253" s="52" t="s">
        <v>995</v>
      </c>
      <c r="D253" s="10" t="s">
        <v>996</v>
      </c>
      <c r="E253" s="10" t="s">
        <v>997</v>
      </c>
      <c r="F253" s="10" t="s">
        <v>998</v>
      </c>
      <c r="G253" s="12" t="s">
        <v>242</v>
      </c>
      <c r="H253" s="9">
        <v>0.22</v>
      </c>
      <c r="I253" s="10">
        <v>750000000</v>
      </c>
      <c r="J253" s="10" t="s">
        <v>880</v>
      </c>
      <c r="K253" s="12" t="s">
        <v>747</v>
      </c>
      <c r="L253" s="53" t="s">
        <v>1000</v>
      </c>
      <c r="M253" s="14"/>
      <c r="N253" s="44" t="s">
        <v>268</v>
      </c>
      <c r="O253" s="10" t="s">
        <v>976</v>
      </c>
      <c r="P253" s="10"/>
      <c r="Q253" s="10"/>
      <c r="R253" s="10"/>
      <c r="S253" s="14"/>
      <c r="T253" s="14">
        <v>3878214</v>
      </c>
      <c r="U253" s="14">
        <v>4343599.68</v>
      </c>
      <c r="V253" s="10"/>
      <c r="W253" s="10" t="s">
        <v>750</v>
      </c>
      <c r="X253" s="14"/>
    </row>
    <row r="254" spans="1:24" s="87" customFormat="1" ht="157.5" customHeight="1" x14ac:dyDescent="0.25">
      <c r="A254" s="76" t="s">
        <v>203</v>
      </c>
      <c r="B254" s="10" t="s">
        <v>260</v>
      </c>
      <c r="C254" s="52" t="s">
        <v>995</v>
      </c>
      <c r="D254" s="10" t="s">
        <v>996</v>
      </c>
      <c r="E254" s="10" t="s">
        <v>997</v>
      </c>
      <c r="F254" s="10" t="s">
        <v>998</v>
      </c>
      <c r="G254" s="12" t="s">
        <v>242</v>
      </c>
      <c r="H254" s="9">
        <v>0.18</v>
      </c>
      <c r="I254" s="10">
        <v>750000000</v>
      </c>
      <c r="J254" s="10" t="s">
        <v>880</v>
      </c>
      <c r="K254" s="12" t="s">
        <v>747</v>
      </c>
      <c r="L254" s="53" t="s">
        <v>1001</v>
      </c>
      <c r="M254" s="14"/>
      <c r="N254" s="44" t="s">
        <v>268</v>
      </c>
      <c r="O254" s="10" t="s">
        <v>976</v>
      </c>
      <c r="P254" s="10"/>
      <c r="Q254" s="10"/>
      <c r="R254" s="10"/>
      <c r="S254" s="14"/>
      <c r="T254" s="14">
        <f>1891498*2</f>
        <v>3782996</v>
      </c>
      <c r="U254" s="14">
        <f>T254*1.12</f>
        <v>4236955.5200000005</v>
      </c>
      <c r="V254" s="10"/>
      <c r="W254" s="10" t="s">
        <v>750</v>
      </c>
      <c r="X254" s="14"/>
    </row>
    <row r="255" spans="1:24" s="87" customFormat="1" ht="171" customHeight="1" x14ac:dyDescent="0.25">
      <c r="A255" s="76" t="s">
        <v>204</v>
      </c>
      <c r="B255" s="10" t="s">
        <v>260</v>
      </c>
      <c r="C255" s="52" t="s">
        <v>995</v>
      </c>
      <c r="D255" s="10" t="s">
        <v>996</v>
      </c>
      <c r="E255" s="10" t="s">
        <v>997</v>
      </c>
      <c r="F255" s="10" t="s">
        <v>998</v>
      </c>
      <c r="G255" s="12" t="s">
        <v>242</v>
      </c>
      <c r="H255" s="9">
        <v>0.23</v>
      </c>
      <c r="I255" s="10">
        <v>750000000</v>
      </c>
      <c r="J255" s="10" t="s">
        <v>880</v>
      </c>
      <c r="K255" s="12" t="s">
        <v>747</v>
      </c>
      <c r="L255" s="53" t="s">
        <v>1002</v>
      </c>
      <c r="M255" s="14"/>
      <c r="N255" s="44" t="s">
        <v>268</v>
      </c>
      <c r="O255" s="10" t="s">
        <v>976</v>
      </c>
      <c r="P255" s="10"/>
      <c r="Q255" s="10"/>
      <c r="R255" s="10"/>
      <c r="S255" s="14"/>
      <c r="T255" s="14">
        <v>2333680</v>
      </c>
      <c r="U255" s="14">
        <f>T255*1.12</f>
        <v>2613721.6</v>
      </c>
      <c r="V255" s="10"/>
      <c r="W255" s="10" t="s">
        <v>750</v>
      </c>
      <c r="X255" s="14"/>
    </row>
    <row r="256" spans="1:24" s="87" customFormat="1" ht="172.5" customHeight="1" x14ac:dyDescent="0.25">
      <c r="A256" s="76" t="s">
        <v>205</v>
      </c>
      <c r="B256" s="10" t="s">
        <v>260</v>
      </c>
      <c r="C256" s="52" t="s">
        <v>995</v>
      </c>
      <c r="D256" s="10" t="s">
        <v>996</v>
      </c>
      <c r="E256" s="10" t="s">
        <v>997</v>
      </c>
      <c r="F256" s="10" t="s">
        <v>998</v>
      </c>
      <c r="G256" s="12" t="s">
        <v>242</v>
      </c>
      <c r="H256" s="9">
        <v>0.22</v>
      </c>
      <c r="I256" s="10">
        <v>750000000</v>
      </c>
      <c r="J256" s="10" t="s">
        <v>880</v>
      </c>
      <c r="K256" s="12" t="s">
        <v>747</v>
      </c>
      <c r="L256" s="53" t="s">
        <v>1003</v>
      </c>
      <c r="M256" s="14"/>
      <c r="N256" s="44" t="s">
        <v>268</v>
      </c>
      <c r="O256" s="10" t="s">
        <v>976</v>
      </c>
      <c r="P256" s="10"/>
      <c r="Q256" s="10"/>
      <c r="R256" s="10"/>
      <c r="S256" s="14"/>
      <c r="T256" s="14">
        <f>2333680*3</f>
        <v>7001040</v>
      </c>
      <c r="U256" s="14">
        <f>T256*1.12</f>
        <v>7841164.8000000007</v>
      </c>
      <c r="V256" s="10"/>
      <c r="W256" s="10" t="s">
        <v>750</v>
      </c>
      <c r="X256" s="14"/>
    </row>
    <row r="257" spans="1:24" s="87" customFormat="1" ht="165.75" customHeight="1" x14ac:dyDescent="0.25">
      <c r="A257" s="76" t="s">
        <v>206</v>
      </c>
      <c r="B257" s="10" t="s">
        <v>260</v>
      </c>
      <c r="C257" s="10" t="s">
        <v>1004</v>
      </c>
      <c r="D257" s="10" t="s">
        <v>1005</v>
      </c>
      <c r="E257" s="10" t="s">
        <v>1006</v>
      </c>
      <c r="F257" s="10" t="s">
        <v>1007</v>
      </c>
      <c r="G257" s="12" t="s">
        <v>228</v>
      </c>
      <c r="H257" s="9">
        <v>1</v>
      </c>
      <c r="I257" s="10">
        <v>750000000</v>
      </c>
      <c r="J257" s="10" t="s">
        <v>880</v>
      </c>
      <c r="K257" s="12" t="s">
        <v>747</v>
      </c>
      <c r="L257" s="10" t="s">
        <v>267</v>
      </c>
      <c r="M257" s="14"/>
      <c r="N257" s="44" t="s">
        <v>268</v>
      </c>
      <c r="O257" s="10" t="s">
        <v>976</v>
      </c>
      <c r="P257" s="10"/>
      <c r="Q257" s="10"/>
      <c r="R257" s="10"/>
      <c r="S257" s="14"/>
      <c r="T257" s="14">
        <v>2341500</v>
      </c>
      <c r="U257" s="14">
        <v>2622480</v>
      </c>
      <c r="V257" s="10"/>
      <c r="W257" s="10" t="s">
        <v>750</v>
      </c>
      <c r="X257" s="14"/>
    </row>
    <row r="258" spans="1:24" s="87" customFormat="1" ht="170.25" customHeight="1" x14ac:dyDescent="0.25">
      <c r="A258" s="76" t="s">
        <v>207</v>
      </c>
      <c r="B258" s="10" t="s">
        <v>260</v>
      </c>
      <c r="C258" s="10" t="s">
        <v>1004</v>
      </c>
      <c r="D258" s="10" t="s">
        <v>1005</v>
      </c>
      <c r="E258" s="10" t="s">
        <v>1006</v>
      </c>
      <c r="F258" s="10" t="s">
        <v>1007</v>
      </c>
      <c r="G258" s="12" t="s">
        <v>228</v>
      </c>
      <c r="H258" s="9">
        <v>1</v>
      </c>
      <c r="I258" s="10">
        <v>750000000</v>
      </c>
      <c r="J258" s="10" t="s">
        <v>880</v>
      </c>
      <c r="K258" s="12" t="s">
        <v>747</v>
      </c>
      <c r="L258" s="10" t="s">
        <v>1008</v>
      </c>
      <c r="M258" s="14"/>
      <c r="N258" s="44" t="s">
        <v>268</v>
      </c>
      <c r="O258" s="10" t="s">
        <v>976</v>
      </c>
      <c r="P258" s="10"/>
      <c r="Q258" s="10"/>
      <c r="R258" s="10"/>
      <c r="S258" s="14"/>
      <c r="T258" s="14">
        <v>223000</v>
      </c>
      <c r="U258" s="14">
        <v>249760</v>
      </c>
      <c r="V258" s="10"/>
      <c r="W258" s="10" t="s">
        <v>750</v>
      </c>
      <c r="X258" s="14"/>
    </row>
    <row r="259" spans="1:24" s="87" customFormat="1" ht="150.75" customHeight="1" x14ac:dyDescent="0.25">
      <c r="A259" s="76" t="s">
        <v>208</v>
      </c>
      <c r="B259" s="10" t="s">
        <v>260</v>
      </c>
      <c r="C259" s="10" t="s">
        <v>1004</v>
      </c>
      <c r="D259" s="10" t="s">
        <v>1005</v>
      </c>
      <c r="E259" s="10" t="s">
        <v>1006</v>
      </c>
      <c r="F259" s="10" t="s">
        <v>1007</v>
      </c>
      <c r="G259" s="12" t="s">
        <v>228</v>
      </c>
      <c r="H259" s="9">
        <v>1</v>
      </c>
      <c r="I259" s="10">
        <v>750000000</v>
      </c>
      <c r="J259" s="10" t="s">
        <v>880</v>
      </c>
      <c r="K259" s="12" t="s">
        <v>747</v>
      </c>
      <c r="L259" s="10" t="s">
        <v>1009</v>
      </c>
      <c r="M259" s="14"/>
      <c r="N259" s="44" t="s">
        <v>268</v>
      </c>
      <c r="O259" s="10" t="s">
        <v>976</v>
      </c>
      <c r="P259" s="10"/>
      <c r="Q259" s="10"/>
      <c r="R259" s="10"/>
      <c r="S259" s="14"/>
      <c r="T259" s="14">
        <v>182500</v>
      </c>
      <c r="U259" s="14">
        <v>204400</v>
      </c>
      <c r="V259" s="10"/>
      <c r="W259" s="10" t="s">
        <v>750</v>
      </c>
      <c r="X259" s="14"/>
    </row>
    <row r="260" spans="1:24" s="87" customFormat="1" ht="169.5" customHeight="1" x14ac:dyDescent="0.25">
      <c r="A260" s="76" t="s">
        <v>209</v>
      </c>
      <c r="B260" s="10" t="s">
        <v>260</v>
      </c>
      <c r="C260" s="10" t="s">
        <v>1004</v>
      </c>
      <c r="D260" s="10" t="s">
        <v>1005</v>
      </c>
      <c r="E260" s="10" t="s">
        <v>1006</v>
      </c>
      <c r="F260" s="10" t="s">
        <v>1007</v>
      </c>
      <c r="G260" s="12" t="s">
        <v>228</v>
      </c>
      <c r="H260" s="9">
        <v>1</v>
      </c>
      <c r="I260" s="10">
        <v>750000000</v>
      </c>
      <c r="J260" s="10" t="s">
        <v>880</v>
      </c>
      <c r="K260" s="12" t="s">
        <v>747</v>
      </c>
      <c r="L260" s="10" t="s">
        <v>1010</v>
      </c>
      <c r="M260" s="14"/>
      <c r="N260" s="44" t="s">
        <v>268</v>
      </c>
      <c r="O260" s="10" t="s">
        <v>976</v>
      </c>
      <c r="P260" s="10"/>
      <c r="Q260" s="10"/>
      <c r="R260" s="10"/>
      <c r="S260" s="14"/>
      <c r="T260" s="14">
        <v>365000</v>
      </c>
      <c r="U260" s="14">
        <v>408800</v>
      </c>
      <c r="V260" s="10"/>
      <c r="W260" s="10" t="s">
        <v>750</v>
      </c>
      <c r="X260" s="14"/>
    </row>
    <row r="261" spans="1:24" s="87" customFormat="1" ht="135.75" customHeight="1" x14ac:dyDescent="0.25">
      <c r="A261" s="76" t="s">
        <v>210</v>
      </c>
      <c r="B261" s="10" t="s">
        <v>260</v>
      </c>
      <c r="C261" s="10" t="s">
        <v>1004</v>
      </c>
      <c r="D261" s="10" t="s">
        <v>1005</v>
      </c>
      <c r="E261" s="10" t="s">
        <v>1006</v>
      </c>
      <c r="F261" s="10" t="s">
        <v>1007</v>
      </c>
      <c r="G261" s="12" t="s">
        <v>228</v>
      </c>
      <c r="H261" s="9">
        <v>1</v>
      </c>
      <c r="I261" s="10">
        <v>750000000</v>
      </c>
      <c r="J261" s="10" t="s">
        <v>880</v>
      </c>
      <c r="K261" s="12" t="s">
        <v>747</v>
      </c>
      <c r="L261" s="10" t="s">
        <v>1011</v>
      </c>
      <c r="M261" s="14"/>
      <c r="N261" s="44" t="s">
        <v>268</v>
      </c>
      <c r="O261" s="10" t="s">
        <v>976</v>
      </c>
      <c r="P261" s="10"/>
      <c r="Q261" s="10"/>
      <c r="R261" s="10"/>
      <c r="S261" s="14"/>
      <c r="T261" s="14">
        <v>1277500</v>
      </c>
      <c r="U261" s="14">
        <v>1430800</v>
      </c>
      <c r="V261" s="10"/>
      <c r="W261" s="10" t="s">
        <v>750</v>
      </c>
      <c r="X261" s="14"/>
    </row>
    <row r="262" spans="1:24" s="87" customFormat="1" ht="153.75" customHeight="1" x14ac:dyDescent="0.25">
      <c r="A262" s="76" t="s">
        <v>211</v>
      </c>
      <c r="B262" s="10" t="s">
        <v>260</v>
      </c>
      <c r="C262" s="10" t="s">
        <v>1004</v>
      </c>
      <c r="D262" s="10" t="s">
        <v>1005</v>
      </c>
      <c r="E262" s="10" t="s">
        <v>1006</v>
      </c>
      <c r="F262" s="10" t="s">
        <v>1007</v>
      </c>
      <c r="G262" s="12" t="s">
        <v>228</v>
      </c>
      <c r="H262" s="9">
        <v>1</v>
      </c>
      <c r="I262" s="10">
        <v>750000000</v>
      </c>
      <c r="J262" s="10" t="s">
        <v>880</v>
      </c>
      <c r="K262" s="12" t="s">
        <v>747</v>
      </c>
      <c r="L262" s="10" t="s">
        <v>1012</v>
      </c>
      <c r="M262" s="14"/>
      <c r="N262" s="44" t="s">
        <v>268</v>
      </c>
      <c r="O262" s="10" t="s">
        <v>976</v>
      </c>
      <c r="P262" s="10"/>
      <c r="Q262" s="10"/>
      <c r="R262" s="10"/>
      <c r="S262" s="14"/>
      <c r="T262" s="14">
        <v>821250</v>
      </c>
      <c r="U262" s="14">
        <v>919800</v>
      </c>
      <c r="V262" s="10"/>
      <c r="W262" s="10" t="s">
        <v>750</v>
      </c>
      <c r="X262" s="14"/>
    </row>
    <row r="263" spans="1:24" s="87" customFormat="1" ht="184.5" customHeight="1" x14ac:dyDescent="0.25">
      <c r="A263" s="76" t="s">
        <v>212</v>
      </c>
      <c r="B263" s="10" t="s">
        <v>260</v>
      </c>
      <c r="C263" s="10" t="s">
        <v>1004</v>
      </c>
      <c r="D263" s="10" t="s">
        <v>1005</v>
      </c>
      <c r="E263" s="10" t="s">
        <v>1006</v>
      </c>
      <c r="F263" s="10" t="s">
        <v>1007</v>
      </c>
      <c r="G263" s="12" t="s">
        <v>228</v>
      </c>
      <c r="H263" s="9">
        <v>1</v>
      </c>
      <c r="I263" s="10">
        <v>750000000</v>
      </c>
      <c r="J263" s="10" t="s">
        <v>880</v>
      </c>
      <c r="K263" s="12" t="s">
        <v>865</v>
      </c>
      <c r="L263" s="10" t="s">
        <v>1013</v>
      </c>
      <c r="M263" s="14"/>
      <c r="N263" s="44" t="s">
        <v>268</v>
      </c>
      <c r="O263" s="10" t="s">
        <v>976</v>
      </c>
      <c r="P263" s="10"/>
      <c r="Q263" s="10"/>
      <c r="R263" s="10"/>
      <c r="S263" s="14"/>
      <c r="T263" s="14">
        <v>273750</v>
      </c>
      <c r="U263" s="14">
        <v>306600</v>
      </c>
      <c r="V263" s="10"/>
      <c r="W263" s="10" t="s">
        <v>750</v>
      </c>
      <c r="X263" s="14"/>
    </row>
    <row r="264" spans="1:24" s="87" customFormat="1" ht="129.75" customHeight="1" x14ac:dyDescent="0.25">
      <c r="A264" s="76" t="s">
        <v>213</v>
      </c>
      <c r="B264" s="10" t="s">
        <v>260</v>
      </c>
      <c r="C264" s="10" t="s">
        <v>1014</v>
      </c>
      <c r="D264" s="10" t="s">
        <v>1015</v>
      </c>
      <c r="E264" s="10" t="s">
        <v>1016</v>
      </c>
      <c r="F264" s="10" t="s">
        <v>1017</v>
      </c>
      <c r="G264" s="10" t="s">
        <v>264</v>
      </c>
      <c r="H264" s="9">
        <v>1</v>
      </c>
      <c r="I264" s="10">
        <v>750000000</v>
      </c>
      <c r="J264" s="10" t="s">
        <v>880</v>
      </c>
      <c r="K264" s="12" t="s">
        <v>865</v>
      </c>
      <c r="L264" s="53" t="s">
        <v>267</v>
      </c>
      <c r="M264" s="14"/>
      <c r="N264" s="44" t="s">
        <v>268</v>
      </c>
      <c r="O264" s="10" t="s">
        <v>976</v>
      </c>
      <c r="P264" s="10"/>
      <c r="Q264" s="10"/>
      <c r="R264" s="10"/>
      <c r="S264" s="14"/>
      <c r="T264" s="14">
        <v>4334570</v>
      </c>
      <c r="U264" s="14">
        <v>4854718.4000000004</v>
      </c>
      <c r="V264" s="10"/>
      <c r="W264" s="10" t="s">
        <v>750</v>
      </c>
      <c r="X264" s="14"/>
    </row>
    <row r="265" spans="1:24" s="87" customFormat="1" ht="81.75" customHeight="1" x14ac:dyDescent="0.25">
      <c r="A265" s="76" t="s">
        <v>214</v>
      </c>
      <c r="B265" s="10" t="s">
        <v>260</v>
      </c>
      <c r="C265" s="10" t="s">
        <v>1014</v>
      </c>
      <c r="D265" s="10" t="s">
        <v>1015</v>
      </c>
      <c r="E265" s="10" t="s">
        <v>1016</v>
      </c>
      <c r="F265" s="10" t="s">
        <v>1017</v>
      </c>
      <c r="G265" s="10" t="s">
        <v>264</v>
      </c>
      <c r="H265" s="9">
        <v>1</v>
      </c>
      <c r="I265" s="10">
        <v>750000000</v>
      </c>
      <c r="J265" s="10" t="s">
        <v>880</v>
      </c>
      <c r="K265" s="12" t="s">
        <v>865</v>
      </c>
      <c r="L265" s="53" t="s">
        <v>1008</v>
      </c>
      <c r="M265" s="14"/>
      <c r="N265" s="44" t="s">
        <v>268</v>
      </c>
      <c r="O265" s="10" t="s">
        <v>976</v>
      </c>
      <c r="P265" s="10"/>
      <c r="Q265" s="10"/>
      <c r="R265" s="10"/>
      <c r="S265" s="14"/>
      <c r="T265" s="14">
        <v>375570</v>
      </c>
      <c r="U265" s="14">
        <v>420638.4</v>
      </c>
      <c r="V265" s="10"/>
      <c r="W265" s="10" t="s">
        <v>1018</v>
      </c>
      <c r="X265" s="14"/>
    </row>
    <row r="266" spans="1:24" s="87" customFormat="1" ht="118.5" customHeight="1" x14ac:dyDescent="0.25">
      <c r="A266" s="76" t="s">
        <v>215</v>
      </c>
      <c r="B266" s="10" t="s">
        <v>260</v>
      </c>
      <c r="C266" s="10" t="s">
        <v>1019</v>
      </c>
      <c r="D266" s="10" t="s">
        <v>1020</v>
      </c>
      <c r="E266" s="10" t="s">
        <v>1020</v>
      </c>
      <c r="F266" s="10" t="s">
        <v>1021</v>
      </c>
      <c r="G266" s="10" t="s">
        <v>264</v>
      </c>
      <c r="H266" s="9">
        <v>1</v>
      </c>
      <c r="I266" s="10">
        <v>750000000</v>
      </c>
      <c r="J266" s="10" t="s">
        <v>880</v>
      </c>
      <c r="K266" s="12" t="s">
        <v>865</v>
      </c>
      <c r="L266" s="53" t="s">
        <v>267</v>
      </c>
      <c r="M266" s="14"/>
      <c r="N266" s="44" t="s">
        <v>268</v>
      </c>
      <c r="O266" s="10" t="s">
        <v>976</v>
      </c>
      <c r="P266" s="10"/>
      <c r="Q266" s="10"/>
      <c r="R266" s="10"/>
      <c r="S266" s="14"/>
      <c r="T266" s="14">
        <v>4213125</v>
      </c>
      <c r="U266" s="14">
        <v>4718700</v>
      </c>
      <c r="V266" s="10"/>
      <c r="W266" s="10" t="s">
        <v>750</v>
      </c>
      <c r="X266" s="14"/>
    </row>
    <row r="267" spans="1:24" s="87" customFormat="1" ht="214.5" customHeight="1" x14ac:dyDescent="0.25">
      <c r="A267" s="76" t="s">
        <v>216</v>
      </c>
      <c r="B267" s="10" t="s">
        <v>260</v>
      </c>
      <c r="C267" s="10" t="s">
        <v>1068</v>
      </c>
      <c r="D267" s="10" t="s">
        <v>1069</v>
      </c>
      <c r="E267" s="10" t="s">
        <v>1070</v>
      </c>
      <c r="F267" s="10" t="s">
        <v>1022</v>
      </c>
      <c r="G267" s="12" t="s">
        <v>228</v>
      </c>
      <c r="H267" s="9">
        <v>1</v>
      </c>
      <c r="I267" s="10">
        <v>750000000</v>
      </c>
      <c r="J267" s="10" t="s">
        <v>880</v>
      </c>
      <c r="K267" s="12" t="s">
        <v>865</v>
      </c>
      <c r="L267" s="53" t="s">
        <v>267</v>
      </c>
      <c r="M267" s="14"/>
      <c r="N267" s="44" t="s">
        <v>268</v>
      </c>
      <c r="O267" s="10" t="s">
        <v>976</v>
      </c>
      <c r="P267" s="10"/>
      <c r="Q267" s="10"/>
      <c r="R267" s="10"/>
      <c r="S267" s="14"/>
      <c r="T267" s="14">
        <v>6333302</v>
      </c>
      <c r="U267" s="14">
        <v>7093298.2400000002</v>
      </c>
      <c r="V267" s="10"/>
      <c r="W267" s="10" t="s">
        <v>750</v>
      </c>
      <c r="X267" s="14"/>
    </row>
    <row r="268" spans="1:24" s="87" customFormat="1" ht="204" customHeight="1" x14ac:dyDescent="0.25">
      <c r="A268" s="76" t="s">
        <v>217</v>
      </c>
      <c r="B268" s="10" t="s">
        <v>260</v>
      </c>
      <c r="C268" s="10" t="s">
        <v>1023</v>
      </c>
      <c r="D268" s="10" t="s">
        <v>1024</v>
      </c>
      <c r="E268" s="10" t="s">
        <v>365</v>
      </c>
      <c r="F268" s="10" t="s">
        <v>1025</v>
      </c>
      <c r="G268" s="12" t="s">
        <v>228</v>
      </c>
      <c r="H268" s="9">
        <v>1</v>
      </c>
      <c r="I268" s="10">
        <v>750000000</v>
      </c>
      <c r="J268" s="10" t="s">
        <v>880</v>
      </c>
      <c r="K268" s="12" t="s">
        <v>865</v>
      </c>
      <c r="L268" s="9" t="s">
        <v>1026</v>
      </c>
      <c r="M268" s="14"/>
      <c r="N268" s="44" t="s">
        <v>268</v>
      </c>
      <c r="O268" s="10" t="s">
        <v>976</v>
      </c>
      <c r="P268" s="10"/>
      <c r="Q268" s="10"/>
      <c r="R268" s="10"/>
      <c r="S268" s="14"/>
      <c r="T268" s="14">
        <v>1516829</v>
      </c>
      <c r="U268" s="14">
        <v>1698848.48</v>
      </c>
      <c r="V268" s="10"/>
      <c r="W268" s="10" t="s">
        <v>750</v>
      </c>
      <c r="X268" s="14"/>
    </row>
    <row r="269" spans="1:24" s="87" customFormat="1" ht="171" customHeight="1" x14ac:dyDescent="0.25">
      <c r="A269" s="76" t="s">
        <v>218</v>
      </c>
      <c r="B269" s="10" t="s">
        <v>260</v>
      </c>
      <c r="C269" s="10" t="s">
        <v>1027</v>
      </c>
      <c r="D269" s="10" t="s">
        <v>1028</v>
      </c>
      <c r="E269" s="10" t="s">
        <v>1028</v>
      </c>
      <c r="F269" s="10" t="s">
        <v>1029</v>
      </c>
      <c r="G269" s="10" t="s">
        <v>242</v>
      </c>
      <c r="H269" s="9">
        <v>0.8</v>
      </c>
      <c r="I269" s="10">
        <v>750000000</v>
      </c>
      <c r="J269" s="10" t="s">
        <v>880</v>
      </c>
      <c r="K269" s="12" t="s">
        <v>865</v>
      </c>
      <c r="L269" s="10" t="s">
        <v>1030</v>
      </c>
      <c r="M269" s="14"/>
      <c r="N269" s="44" t="s">
        <v>268</v>
      </c>
      <c r="O269" s="10" t="s">
        <v>976</v>
      </c>
      <c r="P269" s="10"/>
      <c r="Q269" s="10"/>
      <c r="R269" s="10"/>
      <c r="S269" s="14"/>
      <c r="T269" s="14">
        <v>22628875</v>
      </c>
      <c r="U269" s="14">
        <v>25344340</v>
      </c>
      <c r="V269" s="10"/>
      <c r="W269" s="10" t="s">
        <v>750</v>
      </c>
      <c r="X269" s="14"/>
    </row>
    <row r="270" spans="1:24" s="87" customFormat="1" ht="141" customHeight="1" x14ac:dyDescent="0.25">
      <c r="A270" s="76" t="s">
        <v>219</v>
      </c>
      <c r="B270" s="10" t="s">
        <v>260</v>
      </c>
      <c r="C270" s="10" t="s">
        <v>1031</v>
      </c>
      <c r="D270" s="10" t="s">
        <v>1032</v>
      </c>
      <c r="E270" s="54" t="s">
        <v>1032</v>
      </c>
      <c r="F270" s="54" t="s">
        <v>1033</v>
      </c>
      <c r="G270" s="12" t="s">
        <v>228</v>
      </c>
      <c r="H270" s="9">
        <v>1</v>
      </c>
      <c r="I270" s="10">
        <v>750000000</v>
      </c>
      <c r="J270" s="10" t="s">
        <v>880</v>
      </c>
      <c r="K270" s="12" t="s">
        <v>865</v>
      </c>
      <c r="L270" s="10" t="s">
        <v>229</v>
      </c>
      <c r="M270" s="14"/>
      <c r="N270" s="44" t="s">
        <v>268</v>
      </c>
      <c r="O270" s="10" t="s">
        <v>976</v>
      </c>
      <c r="P270" s="10"/>
      <c r="Q270" s="10"/>
      <c r="R270" s="10"/>
      <c r="S270" s="14"/>
      <c r="T270" s="14">
        <v>19107000</v>
      </c>
      <c r="U270" s="14">
        <f>T270*1.12</f>
        <v>21399840.000000004</v>
      </c>
      <c r="V270" s="10"/>
      <c r="W270" s="10" t="s">
        <v>750</v>
      </c>
      <c r="X270" s="14"/>
    </row>
    <row r="271" spans="1:24" s="87" customFormat="1" ht="96.75" customHeight="1" x14ac:dyDescent="0.25">
      <c r="A271" s="76" t="s">
        <v>220</v>
      </c>
      <c r="B271" s="10" t="s">
        <v>260</v>
      </c>
      <c r="C271" s="54" t="s">
        <v>1034</v>
      </c>
      <c r="D271" s="54" t="s">
        <v>1035</v>
      </c>
      <c r="E271" s="54" t="s">
        <v>1035</v>
      </c>
      <c r="F271" s="54" t="s">
        <v>1036</v>
      </c>
      <c r="G271" s="10" t="s">
        <v>242</v>
      </c>
      <c r="H271" s="9">
        <v>1</v>
      </c>
      <c r="I271" s="10">
        <v>750000000</v>
      </c>
      <c r="J271" s="10" t="s">
        <v>880</v>
      </c>
      <c r="K271" s="12" t="s">
        <v>865</v>
      </c>
      <c r="L271" s="10" t="s">
        <v>229</v>
      </c>
      <c r="M271" s="14"/>
      <c r="N271" s="44" t="s">
        <v>268</v>
      </c>
      <c r="O271" s="10" t="s">
        <v>976</v>
      </c>
      <c r="P271" s="10"/>
      <c r="Q271" s="10"/>
      <c r="R271" s="15"/>
      <c r="S271" s="15"/>
      <c r="T271" s="14">
        <v>15752000.84</v>
      </c>
      <c r="U271" s="14">
        <v>17642240.940000001</v>
      </c>
      <c r="V271" s="10"/>
      <c r="W271" s="10" t="s">
        <v>750</v>
      </c>
      <c r="X271" s="14"/>
    </row>
    <row r="272" spans="1:24" s="87" customFormat="1" ht="102" customHeight="1" x14ac:dyDescent="0.25">
      <c r="A272" s="76" t="s">
        <v>221</v>
      </c>
      <c r="B272" s="10" t="s">
        <v>260</v>
      </c>
      <c r="C272" s="10" t="s">
        <v>1037</v>
      </c>
      <c r="D272" s="54" t="s">
        <v>1038</v>
      </c>
      <c r="E272" s="54" t="s">
        <v>1039</v>
      </c>
      <c r="F272" s="54" t="s">
        <v>1040</v>
      </c>
      <c r="G272" s="10" t="s">
        <v>242</v>
      </c>
      <c r="H272" s="9">
        <v>0.8</v>
      </c>
      <c r="I272" s="10">
        <v>750000000</v>
      </c>
      <c r="J272" s="10" t="s">
        <v>880</v>
      </c>
      <c r="K272" s="12" t="s">
        <v>865</v>
      </c>
      <c r="L272" s="10" t="s">
        <v>1041</v>
      </c>
      <c r="M272" s="14"/>
      <c r="N272" s="44" t="s">
        <v>268</v>
      </c>
      <c r="O272" s="10" t="s">
        <v>976</v>
      </c>
      <c r="P272" s="10"/>
      <c r="Q272" s="10"/>
      <c r="R272" s="10"/>
      <c r="S272" s="14"/>
      <c r="T272" s="14">
        <v>19278000.890000001</v>
      </c>
      <c r="U272" s="14">
        <v>21591360.989999998</v>
      </c>
      <c r="V272" s="10"/>
      <c r="W272" s="10" t="s">
        <v>750</v>
      </c>
      <c r="X272" s="14"/>
    </row>
    <row r="273" spans="1:24" s="87" customFormat="1" ht="152.25" customHeight="1" x14ac:dyDescent="0.25">
      <c r="A273" s="76" t="s">
        <v>968</v>
      </c>
      <c r="B273" s="10" t="s">
        <v>260</v>
      </c>
      <c r="C273" s="10" t="s">
        <v>1042</v>
      </c>
      <c r="D273" s="10" t="s">
        <v>1043</v>
      </c>
      <c r="E273" s="10" t="s">
        <v>1044</v>
      </c>
      <c r="F273" s="10" t="s">
        <v>1045</v>
      </c>
      <c r="G273" s="10" t="s">
        <v>242</v>
      </c>
      <c r="H273" s="9">
        <v>1</v>
      </c>
      <c r="I273" s="10">
        <v>750000000</v>
      </c>
      <c r="J273" s="10" t="s">
        <v>880</v>
      </c>
      <c r="K273" s="12" t="s">
        <v>865</v>
      </c>
      <c r="L273" s="10" t="s">
        <v>229</v>
      </c>
      <c r="M273" s="14"/>
      <c r="N273" s="14" t="s">
        <v>1046</v>
      </c>
      <c r="O273" s="40" t="s">
        <v>233</v>
      </c>
      <c r="P273" s="10"/>
      <c r="Q273" s="9"/>
      <c r="R273" s="10"/>
      <c r="S273" s="14"/>
      <c r="T273" s="14">
        <v>5887000</v>
      </c>
      <c r="U273" s="14">
        <v>5887000</v>
      </c>
      <c r="V273" s="10"/>
      <c r="W273" s="10" t="s">
        <v>750</v>
      </c>
      <c r="X273" s="14"/>
    </row>
    <row r="274" spans="1:24" s="87" customFormat="1" ht="141.75" customHeight="1" x14ac:dyDescent="0.25">
      <c r="A274" s="76" t="s">
        <v>969</v>
      </c>
      <c r="B274" s="37" t="s">
        <v>260</v>
      </c>
      <c r="C274" s="55" t="s">
        <v>1047</v>
      </c>
      <c r="D274" s="37" t="s">
        <v>1048</v>
      </c>
      <c r="E274" s="37" t="s">
        <v>1049</v>
      </c>
      <c r="F274" s="88"/>
      <c r="G274" s="37" t="s">
        <v>228</v>
      </c>
      <c r="H274" s="40">
        <v>1</v>
      </c>
      <c r="I274" s="10">
        <v>750000000</v>
      </c>
      <c r="J274" s="10" t="s">
        <v>880</v>
      </c>
      <c r="K274" s="12" t="s">
        <v>865</v>
      </c>
      <c r="L274" s="10" t="s">
        <v>229</v>
      </c>
      <c r="M274" s="56"/>
      <c r="N274" s="14" t="s">
        <v>268</v>
      </c>
      <c r="O274" s="40" t="s">
        <v>1050</v>
      </c>
      <c r="P274" s="88"/>
      <c r="Q274" s="37"/>
      <c r="R274" s="37"/>
      <c r="S274" s="37"/>
      <c r="T274" s="21">
        <v>1276360</v>
      </c>
      <c r="U274" s="21">
        <v>1429523.2</v>
      </c>
      <c r="V274" s="88"/>
      <c r="W274" s="10" t="s">
        <v>750</v>
      </c>
      <c r="X274" s="21"/>
    </row>
    <row r="275" spans="1:24" s="87" customFormat="1" ht="118.5" customHeight="1" x14ac:dyDescent="0.25">
      <c r="A275" s="76" t="s">
        <v>970</v>
      </c>
      <c r="B275" s="37" t="s">
        <v>260</v>
      </c>
      <c r="C275" s="55" t="s">
        <v>1051</v>
      </c>
      <c r="D275" s="37" t="s">
        <v>1052</v>
      </c>
      <c r="E275" s="37" t="s">
        <v>1053</v>
      </c>
      <c r="F275" s="10"/>
      <c r="G275" s="57" t="s">
        <v>242</v>
      </c>
      <c r="H275" s="9">
        <v>1</v>
      </c>
      <c r="I275" s="10">
        <v>750000000</v>
      </c>
      <c r="J275" s="10" t="s">
        <v>880</v>
      </c>
      <c r="K275" s="12" t="s">
        <v>865</v>
      </c>
      <c r="L275" s="10" t="s">
        <v>229</v>
      </c>
      <c r="M275" s="14"/>
      <c r="N275" s="14" t="s">
        <v>268</v>
      </c>
      <c r="O275" s="10" t="s">
        <v>976</v>
      </c>
      <c r="P275" s="10"/>
      <c r="Q275" s="15"/>
      <c r="R275" s="15"/>
      <c r="S275" s="15"/>
      <c r="T275" s="14">
        <v>29601000</v>
      </c>
      <c r="U275" s="14">
        <v>33153120</v>
      </c>
      <c r="V275" s="77"/>
      <c r="W275" s="10">
        <v>2014</v>
      </c>
      <c r="X275" s="14"/>
    </row>
    <row r="276" spans="1:24" s="64" customFormat="1" ht="181.5" customHeight="1" x14ac:dyDescent="0.25">
      <c r="A276" s="76" t="s">
        <v>971</v>
      </c>
      <c r="B276" s="37" t="s">
        <v>260</v>
      </c>
      <c r="C276" s="55" t="s">
        <v>1054</v>
      </c>
      <c r="D276" s="37" t="s">
        <v>1055</v>
      </c>
      <c r="E276" s="37" t="s">
        <v>1056</v>
      </c>
      <c r="F276" s="37" t="s">
        <v>1056</v>
      </c>
      <c r="G276" s="57" t="s">
        <v>242</v>
      </c>
      <c r="H276" s="40">
        <v>1</v>
      </c>
      <c r="I276" s="10">
        <v>750000000</v>
      </c>
      <c r="J276" s="10" t="s">
        <v>880</v>
      </c>
      <c r="K276" s="12" t="s">
        <v>230</v>
      </c>
      <c r="L276" s="56" t="s">
        <v>267</v>
      </c>
      <c r="M276" s="21"/>
      <c r="N276" s="14" t="s">
        <v>1057</v>
      </c>
      <c r="O276" s="40" t="s">
        <v>233</v>
      </c>
      <c r="P276" s="37"/>
      <c r="Q276" s="37"/>
      <c r="R276" s="37"/>
      <c r="S276" s="21"/>
      <c r="T276" s="21">
        <v>4060000</v>
      </c>
      <c r="U276" s="21">
        <v>4060000</v>
      </c>
      <c r="V276" s="89"/>
      <c r="W276" s="37">
        <v>2015</v>
      </c>
      <c r="X276" s="21"/>
    </row>
    <row r="277" spans="1:24" s="64" customFormat="1" ht="120.75" customHeight="1" x14ac:dyDescent="0.25">
      <c r="A277" s="76" t="s">
        <v>972</v>
      </c>
      <c r="B277" s="90" t="s">
        <v>224</v>
      </c>
      <c r="C277" s="91" t="s">
        <v>980</v>
      </c>
      <c r="D277" s="92" t="s">
        <v>981</v>
      </c>
      <c r="E277" s="93" t="s">
        <v>981</v>
      </c>
      <c r="F277" s="37"/>
      <c r="G277" s="37" t="s">
        <v>264</v>
      </c>
      <c r="H277" s="40">
        <v>1</v>
      </c>
      <c r="I277" s="90">
        <v>750000000</v>
      </c>
      <c r="J277" s="94" t="s">
        <v>229</v>
      </c>
      <c r="K277" s="24" t="s">
        <v>747</v>
      </c>
      <c r="L277" s="94" t="s">
        <v>982</v>
      </c>
      <c r="M277" s="37"/>
      <c r="N277" s="37" t="s">
        <v>978</v>
      </c>
      <c r="O277" s="95" t="s">
        <v>979</v>
      </c>
      <c r="P277" s="37"/>
      <c r="Q277" s="37"/>
      <c r="R277" s="37"/>
      <c r="S277" s="37"/>
      <c r="T277" s="96">
        <v>3636000</v>
      </c>
      <c r="U277" s="96">
        <f>T277*1.12</f>
        <v>4072320.0000000005</v>
      </c>
      <c r="V277" s="37"/>
      <c r="W277" s="90" t="s">
        <v>750</v>
      </c>
      <c r="X277" s="37"/>
    </row>
    <row r="278" spans="1:24" s="64" customFormat="1" ht="119.25" customHeight="1" x14ac:dyDescent="0.25">
      <c r="A278" s="76" t="s">
        <v>992</v>
      </c>
      <c r="B278" s="90" t="s">
        <v>224</v>
      </c>
      <c r="C278" s="91" t="s">
        <v>983</v>
      </c>
      <c r="D278" s="92" t="s">
        <v>984</v>
      </c>
      <c r="E278" s="93" t="s">
        <v>985</v>
      </c>
      <c r="F278" s="37"/>
      <c r="G278" s="37" t="s">
        <v>228</v>
      </c>
      <c r="H278" s="40">
        <v>1</v>
      </c>
      <c r="I278" s="90">
        <v>750000000</v>
      </c>
      <c r="J278" s="94" t="s">
        <v>977</v>
      </c>
      <c r="K278" s="24" t="s">
        <v>747</v>
      </c>
      <c r="L278" s="94" t="s">
        <v>977</v>
      </c>
      <c r="M278" s="37"/>
      <c r="N278" s="37" t="s">
        <v>978</v>
      </c>
      <c r="O278" s="95" t="s">
        <v>979</v>
      </c>
      <c r="P278" s="37"/>
      <c r="Q278" s="37"/>
      <c r="R278" s="37"/>
      <c r="S278" s="37"/>
      <c r="T278" s="96">
        <v>1356486.9</v>
      </c>
      <c r="U278" s="96">
        <v>1519265.32</v>
      </c>
      <c r="V278" s="37" t="s">
        <v>284</v>
      </c>
      <c r="W278" s="90" t="s">
        <v>750</v>
      </c>
      <c r="X278" s="37"/>
    </row>
    <row r="279" spans="1:24" s="64" customFormat="1" ht="119.25" customHeight="1" x14ac:dyDescent="0.25">
      <c r="A279" s="76" t="s">
        <v>993</v>
      </c>
      <c r="B279" s="90" t="s">
        <v>224</v>
      </c>
      <c r="C279" s="91" t="s">
        <v>986</v>
      </c>
      <c r="D279" s="92" t="s">
        <v>987</v>
      </c>
      <c r="E279" s="93" t="s">
        <v>988</v>
      </c>
      <c r="F279" s="37"/>
      <c r="G279" s="37" t="s">
        <v>228</v>
      </c>
      <c r="H279" s="40">
        <v>1</v>
      </c>
      <c r="I279" s="90">
        <v>750000000</v>
      </c>
      <c r="J279" s="94" t="s">
        <v>977</v>
      </c>
      <c r="K279" s="24" t="s">
        <v>747</v>
      </c>
      <c r="L279" s="94" t="s">
        <v>977</v>
      </c>
      <c r="M279" s="37"/>
      <c r="N279" s="37" t="s">
        <v>978</v>
      </c>
      <c r="O279" s="95" t="s">
        <v>979</v>
      </c>
      <c r="P279" s="37"/>
      <c r="Q279" s="37"/>
      <c r="R279" s="37"/>
      <c r="S279" s="37"/>
      <c r="T279" s="96">
        <v>434600</v>
      </c>
      <c r="U279" s="96">
        <f>T279*1.12</f>
        <v>486752.00000000006</v>
      </c>
      <c r="V279" s="37"/>
      <c r="W279" s="90" t="s">
        <v>750</v>
      </c>
      <c r="X279" s="37"/>
    </row>
    <row r="280" spans="1:24" s="64" customFormat="1" ht="116.25" customHeight="1" x14ac:dyDescent="0.25">
      <c r="A280" s="76" t="s">
        <v>994</v>
      </c>
      <c r="B280" s="90" t="s">
        <v>781</v>
      </c>
      <c r="C280" s="91" t="s">
        <v>989</v>
      </c>
      <c r="D280" s="92" t="s">
        <v>990</v>
      </c>
      <c r="E280" s="93" t="s">
        <v>991</v>
      </c>
      <c r="F280" s="37"/>
      <c r="G280" s="37" t="s">
        <v>228</v>
      </c>
      <c r="H280" s="40">
        <v>1</v>
      </c>
      <c r="I280" s="90">
        <v>750000000</v>
      </c>
      <c r="J280" s="94" t="s">
        <v>977</v>
      </c>
      <c r="K280" s="24" t="s">
        <v>747</v>
      </c>
      <c r="L280" s="94" t="s">
        <v>977</v>
      </c>
      <c r="M280" s="37"/>
      <c r="N280" s="37" t="s">
        <v>978</v>
      </c>
      <c r="O280" s="95" t="s">
        <v>979</v>
      </c>
      <c r="P280" s="37"/>
      <c r="Q280" s="37"/>
      <c r="R280" s="37"/>
      <c r="S280" s="37"/>
      <c r="T280" s="96">
        <v>150000</v>
      </c>
      <c r="U280" s="96">
        <f>T280*1.12</f>
        <v>168000.00000000003</v>
      </c>
      <c r="V280" s="37"/>
      <c r="W280" s="90" t="s">
        <v>750</v>
      </c>
      <c r="X280" s="37"/>
    </row>
    <row r="281" spans="1:24" s="64" customFormat="1" ht="116.25" customHeight="1" x14ac:dyDescent="0.25">
      <c r="A281" s="76" t="s">
        <v>1077</v>
      </c>
      <c r="B281" s="190" t="s">
        <v>224</v>
      </c>
      <c r="C281" s="191" t="s">
        <v>1076</v>
      </c>
      <c r="D281" s="192" t="s">
        <v>1075</v>
      </c>
      <c r="E281" s="193" t="s">
        <v>1075</v>
      </c>
      <c r="F281" s="194"/>
      <c r="G281" s="194" t="s">
        <v>242</v>
      </c>
      <c r="H281" s="195">
        <v>1</v>
      </c>
      <c r="I281" s="190">
        <v>750000000</v>
      </c>
      <c r="J281" s="196" t="s">
        <v>229</v>
      </c>
      <c r="K281" s="197" t="s">
        <v>747</v>
      </c>
      <c r="L281" s="196" t="s">
        <v>977</v>
      </c>
      <c r="M281" s="194"/>
      <c r="N281" s="194" t="s">
        <v>978</v>
      </c>
      <c r="O281" s="198" t="s">
        <v>979</v>
      </c>
      <c r="P281" s="194"/>
      <c r="Q281" s="194"/>
      <c r="R281" s="194"/>
      <c r="S281" s="194"/>
      <c r="T281" s="199">
        <v>11149400</v>
      </c>
      <c r="U281" s="199">
        <f>T281*1.12</f>
        <v>12487328.000000002</v>
      </c>
      <c r="V281" s="194"/>
      <c r="W281" s="200" t="s">
        <v>750</v>
      </c>
      <c r="X281" s="194"/>
    </row>
    <row r="282" spans="1:24" s="64" customFormat="1" ht="15.75" customHeight="1" x14ac:dyDescent="0.25">
      <c r="A282" s="217" t="s">
        <v>25</v>
      </c>
      <c r="B282" s="218"/>
      <c r="C282" s="74"/>
      <c r="D282" s="74"/>
      <c r="E282" s="74"/>
      <c r="F282" s="74"/>
      <c r="G282" s="74"/>
      <c r="H282" s="71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3">
        <f>SUM(T149:T281)</f>
        <v>9656253700.3174572</v>
      </c>
      <c r="U282" s="73">
        <f>SUM(U149:U281)</f>
        <v>10808998504.584753</v>
      </c>
      <c r="V282" s="74"/>
      <c r="W282" s="74"/>
      <c r="X282" s="75"/>
    </row>
    <row r="283" spans="1:24" s="64" customFormat="1" ht="16.5" thickBot="1" x14ac:dyDescent="0.3">
      <c r="A283" s="219" t="s">
        <v>27</v>
      </c>
      <c r="B283" s="220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8">
        <f>T130+T147+T282</f>
        <v>11622835737.051657</v>
      </c>
      <c r="U283" s="98">
        <f>U130+U147+U282</f>
        <v>13011030097.727057</v>
      </c>
      <c r="V283" s="97"/>
      <c r="W283" s="97"/>
      <c r="X283" s="99"/>
    </row>
    <row r="284" spans="1:24" s="64" customFormat="1" x14ac:dyDescent="0.25">
      <c r="A284" s="100"/>
      <c r="B284" s="13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136"/>
      <c r="U284" s="136"/>
      <c r="V284" s="65"/>
      <c r="W284" s="65"/>
      <c r="X284" s="65"/>
    </row>
  </sheetData>
  <mergeCells count="10">
    <mergeCell ref="A148:X148"/>
    <mergeCell ref="A130:B130"/>
    <mergeCell ref="A147:B147"/>
    <mergeCell ref="A282:B282"/>
    <mergeCell ref="A283:B283"/>
    <mergeCell ref="A4:X5"/>
    <mergeCell ref="A6:X6"/>
    <mergeCell ref="A131:X131"/>
    <mergeCell ref="A1:X1"/>
    <mergeCell ref="A11:X11"/>
  </mergeCells>
  <pageMargins left="3.937007874015748E-2" right="3.937007874015748E-2" top="0.15748031496062992" bottom="0.15748031496062992" header="0.31496062992125984" footer="0.31496062992125984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2014-12-24T05:35:49Z</dcterms:modified>
</cp:coreProperties>
</file>