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55" windowWidth="14805" windowHeight="5760"/>
  </bookViews>
  <sheets>
    <sheet name="Для ДК" sheetId="3" r:id="rId1"/>
  </sheets>
  <definedNames>
    <definedName name="_xlnm.Print_Titles" localSheetId="0">'Для ДК'!$22:$23</definedName>
    <definedName name="_xlnm.Print_Area" localSheetId="0">'Для ДК'!$C$4:$Z$228</definedName>
  </definedNames>
  <calcPr calcId="145621"/>
</workbook>
</file>

<file path=xl/calcChain.xml><?xml version="1.0" encoding="utf-8"?>
<calcChain xmlns="http://schemas.openxmlformats.org/spreadsheetml/2006/main">
  <c r="W189" i="3" l="1"/>
  <c r="W152" i="3" l="1"/>
  <c r="W150" i="3"/>
  <c r="W216" i="3" l="1"/>
  <c r="W215" i="3"/>
  <c r="W111" i="3"/>
  <c r="W110" i="3"/>
  <c r="W79" i="3"/>
  <c r="W184" i="3" l="1"/>
  <c r="W181" i="3"/>
  <c r="W174" i="3"/>
  <c r="W173" i="3"/>
  <c r="W213" i="3" l="1"/>
  <c r="W212" i="3"/>
  <c r="W209" i="3"/>
  <c r="W208" i="3" l="1"/>
  <c r="V206" i="3"/>
  <c r="V219" i="3" s="1"/>
  <c r="W201" i="3"/>
  <c r="V54" i="3"/>
  <c r="W54" i="3" s="1"/>
  <c r="V53" i="3"/>
  <c r="W53" i="3" s="1"/>
  <c r="W78" i="3"/>
  <c r="W77" i="3"/>
  <c r="W76" i="3"/>
  <c r="W74" i="3"/>
  <c r="W73" i="3"/>
  <c r="V33" i="3" l="1"/>
  <c r="W33" i="3" s="1"/>
  <c r="V72" i="3" l="1"/>
  <c r="W72" i="3" l="1"/>
  <c r="V80" i="3"/>
  <c r="W187" i="3"/>
  <c r="W219" i="3" s="1"/>
  <c r="W68" i="3" l="1"/>
  <c r="W67" i="3"/>
  <c r="W62" i="3" l="1"/>
  <c r="W61" i="3"/>
  <c r="W80" i="3" s="1"/>
  <c r="V32" i="3" l="1"/>
  <c r="W32" i="3" s="1"/>
  <c r="V31" i="3"/>
  <c r="W31" i="3" s="1"/>
  <c r="V30" i="3"/>
  <c r="W30" i="3" s="1"/>
  <c r="V29" i="3"/>
  <c r="W29" i="3" s="1"/>
  <c r="V28" i="3"/>
  <c r="W28" i="3" s="1"/>
  <c r="V27" i="3"/>
  <c r="W27" i="3" s="1"/>
  <c r="V26" i="3"/>
  <c r="W26" i="3" s="1"/>
  <c r="V25" i="3"/>
  <c r="V56" i="3" s="1"/>
  <c r="W25" i="3" l="1"/>
  <c r="V220" i="3"/>
  <c r="W56" i="3" l="1"/>
  <c r="W220" i="3" s="1"/>
</calcChain>
</file>

<file path=xl/sharedStrings.xml><?xml version="1.0" encoding="utf-8"?>
<sst xmlns="http://schemas.openxmlformats.org/spreadsheetml/2006/main" count="2485" uniqueCount="845">
  <si>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</si>
  <si>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</si>
  <si>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</si>
  <si>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</si>
  <si>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</si>
  <si>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</si>
  <si>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</si>
  <si>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</si>
  <si>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</si>
  <si>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</si>
  <si>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</si>
  <si>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</si>
  <si>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</si>
  <si>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</si>
  <si>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</si>
  <si>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</si>
  <si>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</si>
  <si>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</si>
  <si>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</si>
  <si>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</si>
  <si>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</si>
  <si>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</si>
  <si>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</si>
  <si>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</si>
  <si>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</si>
  <si>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</si>
  <si>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</si>
  <si>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</si>
  <si>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</si>
  <si>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</si>
  <si>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</si>
  <si>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</si>
  <si>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</si>
  <si>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</si>
  <si>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</si>
  <si>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</si>
  <si>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</si>
  <si>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</si>
  <si>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</si>
  <si>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</si>
  <si>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</si>
  <si>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</si>
  <si>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</si>
  <si>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</si>
  <si>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</si>
  <si>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</si>
  <si>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</si>
  <si>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</si>
  <si>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</si>
  <si>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</si>
  <si>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</si>
  <si>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</si>
  <si>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</si>
  <si>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</si>
  <si>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</si>
  <si>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</si>
  <si>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</si>
  <si>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</si>
  <si>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</si>
  <si>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</si>
  <si>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</si>
  <si>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</si>
  <si>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</si>
  <si>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</si>
  <si>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</si>
  <si>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</si>
  <si>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</si>
  <si>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</si>
  <si>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</si>
  <si>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</si>
  <si>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</si>
  <si>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</si>
  <si>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</si>
  <si>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</si>
  <si>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</si>
  <si>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</si>
  <si>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</si>
  <si>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</si>
  <si>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</si>
  <si>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</si>
  <si>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</si>
  <si>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</si>
  <si>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</si>
  <si>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</si>
  <si>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</si>
  <si>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</si>
  <si>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</si>
  <si>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</si>
  <si>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</si>
  <si>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</si>
  <si>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</si>
  <si>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</si>
  <si>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</si>
  <si>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</si>
  <si>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</si>
  <si>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</si>
  <si>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</si>
  <si>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</si>
  <si>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</si>
  <si>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</si>
  <si>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</si>
  <si>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</si>
  <si>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</si>
  <si>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</si>
  <si>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</si>
  <si>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</si>
  <si>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</si>
  <si>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</si>
  <si>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</si>
  <si>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</si>
  <si>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</si>
  <si>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</si>
  <si>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</si>
  <si>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</si>
  <si>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</si>
  <si>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</si>
  <si>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</si>
  <si>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</si>
  <si>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</si>
  <si>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</si>
  <si>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</si>
  <si>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</si>
  <si>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</si>
  <si>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</si>
  <si>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</si>
  <si>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</si>
  <si>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</si>
  <si>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</si>
  <si>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</si>
  <si>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</si>
  <si>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</si>
  <si>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</si>
  <si>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</si>
  <si>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</si>
  <si>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</si>
  <si>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</si>
  <si>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</si>
  <si>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</si>
  <si>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</si>
  <si>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</si>
  <si>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</si>
  <si>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</si>
  <si>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</si>
  <si>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</si>
  <si>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</si>
  <si>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</si>
  <si>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</si>
  <si>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</si>
  <si>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</si>
  <si>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</si>
  <si>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</si>
  <si>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</si>
  <si>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</si>
  <si>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</si>
  <si>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</si>
  <si>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</si>
  <si>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</si>
  <si>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</si>
  <si>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</si>
  <si>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</si>
  <si>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</si>
  <si>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</si>
  <si>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</si>
  <si>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</si>
  <si>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</si>
  <si>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</si>
  <si>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</si>
  <si>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</si>
  <si>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</si>
  <si>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</si>
  <si>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</si>
  <si>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</si>
  <si>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</si>
  <si>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</si>
  <si>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</si>
  <si>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</si>
  <si>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</si>
  <si>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</si>
  <si>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</si>
  <si>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</si>
  <si>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</si>
  <si>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</si>
  <si>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</si>
  <si>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</si>
  <si>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</si>
  <si>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</si>
  <si>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</si>
  <si>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</si>
  <si>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</si>
  <si>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</si>
  <si>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</si>
  <si>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</si>
  <si>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</si>
  <si>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</si>
  <si>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</si>
  <si>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</si>
  <si>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</si>
  <si>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</si>
  <si>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</si>
  <si>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</si>
  <si>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</si>
  <si>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</si>
  <si>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</si>
  <si>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</si>
  <si>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</si>
  <si>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</si>
  <si>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</si>
  <si>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</si>
  <si>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</si>
  <si>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</si>
  <si>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</si>
  <si>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</si>
  <si>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</si>
  <si>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</si>
  <si>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</si>
  <si>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</si>
  <si>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</si>
  <si>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</si>
  <si>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</si>
  <si>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</si>
  <si>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</si>
  <si>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</si>
  <si>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</si>
  <si>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</si>
  <si>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</si>
  <si>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</si>
  <si>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</si>
  <si>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</si>
  <si>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</si>
  <si>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</si>
  <si>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</si>
  <si>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</si>
  <si>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</si>
  <si>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</si>
  <si>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</si>
  <si>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</si>
  <si>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</si>
  <si>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</si>
  <si>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</si>
  <si>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</si>
  <si>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</si>
  <si>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</si>
  <si>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</si>
  <si>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</si>
  <si>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</si>
  <si>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</si>
  <si>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</si>
  <si>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</si>
  <si>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</si>
  <si>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</si>
  <si>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</si>
  <si>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</si>
  <si>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</si>
  <si>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</si>
  <si>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</si>
  <si>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</si>
  <si>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</si>
  <si>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</si>
  <si>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</si>
  <si>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</si>
  <si>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</si>
  <si>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</si>
  <si>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</si>
  <si>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</si>
  <si>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</si>
  <si>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</si>
  <si>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</si>
  <si>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</si>
  <si>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</si>
  <si>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</si>
  <si>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</si>
  <si>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</si>
  <si>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</si>
  <si>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</si>
  <si>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</si>
  <si>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</si>
  <si>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</si>
  <si>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</si>
  <si>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</si>
  <si>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</si>
  <si>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</si>
  <si>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</si>
  <si>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</si>
  <si>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</si>
  <si>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</si>
  <si>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</si>
  <si>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</si>
  <si>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</si>
  <si>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</si>
  <si>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</si>
  <si>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</si>
  <si>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</si>
  <si>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</si>
  <si>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</si>
  <si>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</si>
  <si>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</si>
  <si>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</si>
  <si>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</si>
  <si>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</si>
  <si>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</si>
  <si>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</si>
  <si>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</si>
  <si>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</si>
  <si>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</si>
  <si>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</si>
  <si>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</si>
  <si>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</si>
  <si>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</si>
  <si>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</si>
  <si>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</si>
  <si>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</si>
  <si>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</si>
  <si>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</si>
  <si>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</si>
  <si>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</si>
  <si>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</si>
  <si>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</si>
  <si>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</si>
  <si>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</si>
  <si>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</si>
  <si>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</si>
  <si>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</si>
  <si>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</si>
  <si>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</si>
  <si>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</si>
  <si>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</si>
  <si>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</si>
  <si>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</si>
  <si>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</si>
  <si>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</si>
  <si>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</si>
  <si>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</si>
  <si>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</si>
  <si>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</si>
  <si>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</si>
  <si>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</si>
  <si>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</si>
  <si>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</si>
  <si>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</si>
  <si>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</si>
  <si>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</si>
  <si>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</si>
  <si>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</si>
  <si>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</si>
  <si>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</si>
  <si>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</si>
  <si>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</si>
  <si>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</si>
  <si>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</si>
  <si>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</si>
  <si>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</si>
  <si>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</si>
  <si>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</si>
  <si>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</si>
  <si>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</si>
  <si>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</si>
  <si>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</si>
  <si>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</si>
  <si>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</si>
  <si>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</si>
  <si>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</si>
  <si>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</si>
  <si>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</si>
  <si>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</si>
  <si>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</si>
  <si>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</si>
  <si>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</si>
  <si>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</si>
  <si>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</si>
  <si>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</si>
  <si>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</si>
  <si>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</si>
  <si>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</si>
  <si>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</si>
  <si>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</si>
  <si>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</si>
  <si>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</si>
  <si>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</si>
  <si>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</si>
  <si>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</si>
  <si>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</si>
  <si>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</si>
  <si>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</si>
  <si>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</si>
  <si>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</si>
  <si>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</si>
  <si>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</si>
  <si>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</si>
  <si>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</si>
  <si>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</si>
  <si>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</si>
  <si>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</si>
  <si>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</si>
  <si>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</si>
  <si>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</si>
  <si>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</si>
  <si>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</si>
  <si>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</si>
  <si>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</si>
  <si>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</si>
  <si>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</si>
  <si>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</si>
  <si>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</si>
  <si>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</si>
  <si>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</si>
  <si>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</si>
  <si>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</si>
  <si>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</si>
  <si>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</si>
  <si>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</si>
  <si>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</si>
  <si>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</si>
  <si>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</si>
  <si>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</si>
  <si>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</si>
  <si>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</si>
  <si>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</si>
  <si>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</si>
  <si>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</si>
  <si>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</si>
  <si>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</si>
  <si>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отходов производства (нефтешлам), УППСОД НПС "Аральск", УППСОД НПС-4, УППСОД ГНПС "Кумколь" трубопровод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</si>
  <si>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</si>
  <si>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</si>
  <si>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</si>
  <si>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</si>
  <si>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</si>
  <si>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</si>
  <si>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</si>
  <si>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</si>
  <si>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</si>
  <si>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</si>
  <si>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</si>
  <si>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</si>
  <si>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 xml:space="preserve">Сборник законодательных актов, электронная правовая система 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</si>
  <si>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</si>
  <si>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</si>
  <si>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</si>
  <si>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</si>
  <si>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</si>
  <si>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</si>
  <si>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</si>
  <si>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</si>
  <si>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</si>
  <si>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</si>
  <si>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</si>
  <si>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</si>
  <si>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</si>
  <si>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</si>
  <si>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</si>
  <si>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</si>
  <si>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</si>
  <si>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</si>
  <si>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</si>
  <si>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</si>
  <si>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</si>
  <si>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</si>
  <si>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</si>
  <si>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</si>
  <si>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</si>
  <si>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</si>
  <si>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</si>
  <si>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</si>
  <si>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</si>
  <si>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</si>
  <si>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</si>
  <si>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</si>
  <si>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</si>
  <si>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</si>
  <si>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</si>
  <si>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</si>
  <si>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</si>
  <si>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</si>
  <si>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</si>
  <si>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</si>
  <si>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</si>
  <si>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</si>
  <si>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</si>
  <si>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</si>
  <si>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</si>
  <si>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</si>
  <si>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</si>
  <si>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</si>
  <si>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</si>
  <si>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</si>
  <si>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</si>
  <si>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</si>
  <si>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</si>
  <si>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</si>
  <si>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</si>
  <si>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</si>
  <si>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</si>
  <si>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</si>
  <si>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</si>
  <si>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</si>
  <si>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</si>
  <si>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</si>
  <si>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</si>
  <si>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</si>
  <si>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</si>
  <si>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</si>
  <si>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</si>
  <si>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</si>
  <si>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</si>
  <si>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</si>
  <si>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</si>
  <si>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</si>
  <si>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</si>
  <si>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</si>
  <si>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</si>
  <si>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</si>
  <si>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</si>
  <si>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</si>
  <si>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</si>
  <si>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</si>
  <si>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</si>
  <si>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</si>
  <si>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</si>
  <si>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</si>
  <si>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</si>
  <si>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</si>
  <si>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</si>
  <si>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</si>
  <si>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</si>
  <si>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</si>
  <si>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</si>
  <si>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</si>
  <si>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</si>
  <si>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</si>
  <si>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</si>
  <si>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</si>
  <si>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</si>
  <si>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</si>
  <si>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</si>
  <si>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</si>
  <si>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</si>
  <si>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</si>
  <si>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</si>
  <si>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</si>
  <si>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</si>
  <si>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</si>
  <si>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</si>
  <si>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</si>
  <si>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</si>
  <si>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</si>
  <si>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</si>
  <si>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</si>
  <si>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</si>
  <si>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</si>
  <si>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</si>
  <si>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</si>
  <si>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</si>
  <si>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</si>
  <si>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</si>
  <si>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</si>
  <si>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</si>
  <si>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</si>
  <si>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</si>
  <si>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</si>
  <si>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</si>
  <si>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</si>
  <si>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</si>
  <si>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</si>
  <si>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</si>
  <si>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</si>
  <si>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</si>
  <si>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</si>
  <si>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</si>
  <si>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</si>
  <si>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</si>
  <si>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</si>
  <si>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</si>
  <si>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</si>
  <si>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</si>
  <si>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</si>
  <si>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</si>
  <si>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</si>
  <si>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</si>
  <si>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</si>
  <si>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</si>
  <si>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</si>
  <si>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</si>
  <si>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</si>
  <si>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</si>
  <si>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</si>
  <si>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</si>
  <si>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</si>
  <si>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</si>
  <si>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</si>
  <si>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</si>
  <si>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</si>
  <si>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</si>
  <si>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</si>
  <si>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</si>
  <si>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</si>
  <si>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</si>
  <si>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</si>
  <si>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</si>
  <si>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</si>
  <si>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</si>
  <si>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</si>
  <si>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</si>
  <si>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</si>
  <si>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</si>
  <si>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</si>
  <si>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</si>
  <si>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</si>
  <si>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</si>
  <si>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</si>
  <si>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</si>
  <si>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</si>
  <si>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</si>
  <si>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</si>
  <si>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</si>
  <si>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</si>
  <si>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</si>
  <si>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</si>
  <si>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</si>
  <si>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</si>
  <si>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</si>
  <si>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</si>
  <si>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</si>
  <si>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</si>
  <si>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</si>
  <si>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</si>
  <si>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</si>
  <si>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</si>
  <si>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</si>
  <si>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</si>
  <si>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</si>
  <si>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</si>
  <si>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</si>
  <si>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</si>
  <si>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</si>
  <si>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</si>
  <si>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</si>
  <si>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</si>
  <si>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</si>
  <si>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</si>
  <si>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</si>
  <si>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</si>
  <si>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</si>
  <si>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</si>
  <si>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</si>
  <si>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</si>
  <si>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</si>
  <si>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</si>
  <si>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</si>
  <si>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</si>
  <si>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</si>
  <si>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</si>
  <si>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</si>
  <si>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</si>
  <si>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</si>
  <si>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</si>
  <si>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</si>
  <si>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</si>
  <si>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</si>
  <si>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</si>
  <si>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</si>
  <si>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</si>
  <si>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</si>
  <si>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</si>
  <si>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</si>
  <si>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</si>
  <si>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</si>
  <si>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</si>
  <si>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</si>
  <si>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</si>
  <si>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</si>
  <si>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</si>
  <si>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</si>
  <si>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</si>
  <si>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</si>
  <si>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</si>
  <si>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</si>
  <si>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</si>
  <si>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</si>
  <si>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</si>
  <si>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</si>
  <si>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</si>
  <si>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</si>
  <si>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</si>
  <si>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</si>
  <si>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</si>
  <si>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</si>
  <si>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</si>
  <si>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</si>
  <si>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</si>
  <si>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</si>
  <si>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</si>
  <si>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</si>
  <si>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</si>
  <si>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</si>
  <si>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</si>
  <si>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</si>
  <si>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</si>
  <si>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</si>
  <si>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</si>
  <si>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</si>
  <si>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</si>
  <si>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</si>
  <si>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</si>
  <si>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</si>
  <si>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</si>
  <si>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</si>
  <si>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</si>
  <si>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Разработка землеустроительного проекта по установлению публичного сервитута на земельные участки для строительства ВЛ 110 кВ НПС Копа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</si>
  <si>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</si>
  <si>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</si>
  <si>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НПС Шалкар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</si>
  <si>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</si>
  <si>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</si>
  <si>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</si>
  <si>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</si>
  <si>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</si>
  <si>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</si>
  <si>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</si>
  <si>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</si>
  <si>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</si>
  <si>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</si>
  <si>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</si>
  <si>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</si>
  <si>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</si>
  <si>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</si>
  <si>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</si>
  <si>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</si>
  <si>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</si>
  <si>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</si>
  <si>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</si>
  <si>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</si>
  <si>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</si>
  <si>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</si>
  <si>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</si>
  <si>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</si>
  <si>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</si>
  <si>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</si>
  <si>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</si>
  <si>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</si>
  <si>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</si>
  <si>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</si>
  <si>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</si>
  <si>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</si>
  <si>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</si>
  <si>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</si>
  <si>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</si>
  <si>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</si>
  <si>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</si>
  <si>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</si>
  <si>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</si>
  <si>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</si>
  <si>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</si>
  <si>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</si>
  <si>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</si>
  <si>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</si>
  <si>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</si>
  <si>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</si>
  <si>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</si>
  <si>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</si>
  <si>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</si>
  <si>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</si>
  <si>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</si>
  <si>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</si>
  <si>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</si>
  <si>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</si>
  <si>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</si>
  <si>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</si>
  <si>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</si>
  <si>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сентябрь -октябрь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</si>
  <si>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</si>
  <si>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</si>
  <si>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</si>
  <si>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</si>
  <si>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</si>
  <si>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</si>
  <si>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</si>
  <si>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</si>
  <si>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</si>
  <si>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</si>
  <si>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</si>
  <si>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</si>
  <si>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</si>
  <si>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</si>
  <si>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</si>
  <si>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</si>
  <si>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</si>
  <si>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</si>
  <si>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</si>
  <si>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</si>
  <si>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</si>
  <si>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</si>
  <si>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</si>
  <si>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</si>
  <si>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</si>
  <si>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</si>
  <si>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</si>
  <si>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</si>
  <si>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</si>
  <si>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</si>
  <si>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</si>
  <si>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</si>
  <si>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</si>
  <si>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</si>
  <si>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</si>
  <si>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</si>
  <si>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</si>
  <si>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</si>
  <si>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</si>
  <si>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</si>
  <si>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</si>
  <si>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</si>
  <si>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</si>
  <si>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</si>
  <si>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</si>
  <si>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</si>
  <si>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</si>
  <si>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</si>
  <si>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Приказ от 20.01.16г. №15Т/4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</si>
  <si>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</si>
  <si>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</si>
  <si>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</si>
  <si>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</si>
  <si>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Услуги по медицинскому страхованию на случай болезни</t>
  </si>
  <si>
    <t>2Р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</si>
  <si>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</si>
  <si>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</si>
  <si>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</si>
  <si>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</si>
  <si>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2-1Р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</si>
  <si>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</si>
  <si>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</si>
  <si>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</si>
  <si>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</si>
  <si>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</si>
  <si>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</si>
  <si>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</si>
  <si>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Услуги профессиональной аварийно-спасательной службы</t>
  </si>
  <si>
    <t>Актюбинская и Кызылординская область</t>
  </si>
  <si>
    <t>69-1 У</t>
  </si>
  <si>
    <t>11, 14, 20, 21</t>
  </si>
  <si>
    <t>105-1 У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</si>
  <si>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29 января 2016г. </t>
  </si>
  <si>
    <t>февраль -  декабрь</t>
  </si>
  <si>
    <t xml:space="preserve"> Кызылординская и Актюбинская области</t>
  </si>
  <si>
    <t>С изменениями от  29.01.16г. №15Т/18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</si>
</sst>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.##0"/>
    <numFmt numFmtId="166" formatCode="[$-419]d\ mmm\ yy;@"/>
    <numFmt numFmtId="167" formatCode="0.000"/>
    <numFmt numFmtId="168" formatCode="#,##0_ ;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9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4" fillId="0" borderId="0"/>
    <xf numFmtId="0" fontId="3" fillId="0" borderId="0"/>
    <xf numFmtId="0" fontId="5" fillId="0" borderId="0"/>
    <xf numFmtId="0" fontId="4" fillId="0" borderId="0" applyProtection="0"/>
    <xf numFmtId="44" fontId="15" fillId="0" borderId="0" applyFont="0" applyFill="0" applyBorder="0" applyAlignment="0" applyProtection="0"/>
  </cellStyleXfs>
  <cellXfs count="243">
    <xf numFmtId="0" fontId="0" fillId="0" borderId="0" xfId="0"/>
    <xf numFmtId="0" fontId="8" fillId="2" borderId="1" xfId="2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center" wrapText="1"/>
    </xf>
    <xf numFmtId="4" fontId="11" fillId="2" borderId="0" xfId="1" applyNumberFormat="1" applyFont="1" applyFill="1" applyAlignment="1">
      <alignment horizontal="left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2" borderId="0" xfId="1" applyFont="1" applyFill="1" applyBorder="1" applyAlignment="1">
      <alignment horizontal="left" vertical="center" wrapText="1"/>
    </xf>
    <xf numFmtId="4" fontId="11" fillId="2" borderId="0" xfId="1" applyNumberFormat="1" applyFont="1" applyFill="1" applyBorder="1" applyAlignment="1">
      <alignment horizontal="left" vertical="center" wrapText="1"/>
    </xf>
    <xf numFmtId="0" fontId="8" fillId="0" borderId="0" xfId="2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11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4" fontId="11" fillId="2" borderId="13" xfId="1" applyNumberFormat="1" applyFont="1" applyFill="1" applyBorder="1" applyAlignment="1">
      <alignment horizontal="left" vertical="center" wrapText="1"/>
    </xf>
    <xf numFmtId="4" fontId="11" fillId="2" borderId="13" xfId="1" applyNumberFormat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4" fontId="11" fillId="2" borderId="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17" fillId="2" borderId="0" xfId="1" applyFont="1" applyFill="1" applyBorder="1" applyAlignment="1">
      <alignment horizontal="center" vertical="center" wrapText="1"/>
    </xf>
    <xf numFmtId="4" fontId="17" fillId="2" borderId="0" xfId="1" applyNumberFormat="1" applyFont="1" applyFill="1" applyBorder="1" applyAlignment="1">
      <alignment horizontal="left" vertical="center" wrapText="1"/>
    </xf>
    <xf numFmtId="4" fontId="17" fillId="2" borderId="0" xfId="1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4" fontId="17" fillId="2" borderId="0" xfId="1" applyNumberFormat="1" applyFont="1" applyFill="1" applyAlignment="1">
      <alignment horizontal="left" vertical="center" wrapText="1"/>
    </xf>
    <xf numFmtId="4" fontId="17" fillId="2" borderId="0" xfId="1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20" fillId="2" borderId="0" xfId="1" applyFont="1" applyFill="1" applyAlignment="1">
      <alignment horizontal="left" vertical="center" wrapText="1"/>
    </xf>
    <xf numFmtId="0" fontId="22" fillId="2" borderId="0" xfId="1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1" xfId="11" applyFont="1" applyFill="1" applyBorder="1" applyAlignment="1">
      <alignment horizontal="center" vertical="center" wrapText="1"/>
    </xf>
    <xf numFmtId="0" fontId="22" fillId="2" borderId="1" xfId="21" applyFont="1" applyFill="1" applyBorder="1" applyAlignment="1">
      <alignment horizontal="center" vertical="center"/>
    </xf>
    <xf numFmtId="0" fontId="22" fillId="2" borderId="1" xfId="13" applyFont="1" applyFill="1" applyBorder="1" applyAlignment="1">
      <alignment horizontal="center" vertical="center" wrapText="1"/>
    </xf>
    <xf numFmtId="0" fontId="22" fillId="2" borderId="1" xfId="21" applyFont="1" applyFill="1" applyBorder="1" applyAlignment="1">
      <alignment horizontal="left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9" fontId="22" fillId="2" borderId="1" xfId="22" applyNumberFormat="1" applyFont="1" applyFill="1" applyBorder="1" applyAlignment="1">
      <alignment horizontal="center" vertical="center" wrapText="1"/>
    </xf>
    <xf numFmtId="4" fontId="22" fillId="2" borderId="1" xfId="20" applyNumberFormat="1" applyFont="1" applyFill="1" applyBorder="1" applyAlignment="1">
      <alignment horizontal="center" vertical="center" wrapText="1"/>
    </xf>
    <xf numFmtId="0" fontId="22" fillId="2" borderId="1" xfId="23" applyFont="1" applyFill="1" applyBorder="1" applyAlignment="1">
      <alignment horizontal="center" vertical="center" wrapText="1"/>
    </xf>
    <xf numFmtId="4" fontId="22" fillId="2" borderId="1" xfId="24" applyNumberFormat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 wrapText="1"/>
    </xf>
    <xf numFmtId="0" fontId="22" fillId="2" borderId="1" xfId="2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" xfId="25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9" fontId="22" fillId="2" borderId="1" xfId="25" applyNumberFormat="1" applyFont="1" applyFill="1" applyBorder="1" applyAlignment="1">
      <alignment horizontal="center" vertical="center" wrapText="1"/>
    </xf>
    <xf numFmtId="4" fontId="22" fillId="2" borderId="1" xfId="9" applyNumberFormat="1" applyFont="1" applyFill="1" applyBorder="1" applyAlignment="1">
      <alignment horizontal="center" vertical="center" wrapText="1"/>
    </xf>
    <xf numFmtId="3" fontId="22" fillId="2" borderId="1" xfId="25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4" fontId="22" fillId="2" borderId="1" xfId="25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9" fontId="22" fillId="2" borderId="1" xfId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9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4" fillId="2" borderId="1" xfId="0" applyFont="1" applyFill="1" applyBorder="1"/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25" fillId="2" borderId="1" xfId="25" applyFont="1" applyFill="1" applyBorder="1" applyAlignment="1">
      <alignment horizontal="center" vertical="center" wrapText="1"/>
    </xf>
    <xf numFmtId="9" fontId="25" fillId="2" borderId="1" xfId="25" applyNumberFormat="1" applyFont="1" applyFill="1" applyBorder="1" applyAlignment="1">
      <alignment horizontal="center" vertical="center" wrapText="1"/>
    </xf>
    <xf numFmtId="4" fontId="25" fillId="2" borderId="1" xfId="20" applyNumberFormat="1" applyFont="1" applyFill="1" applyBorder="1" applyAlignment="1">
      <alignment horizontal="center" vertical="center" wrapText="1"/>
    </xf>
    <xf numFmtId="3" fontId="25" fillId="2" borderId="1" xfId="25" applyNumberFormat="1" applyFont="1" applyFill="1" applyBorder="1" applyAlignment="1">
      <alignment horizontal="center" vertical="center" wrapText="1"/>
    </xf>
    <xf numFmtId="0" fontId="25" fillId="2" borderId="1" xfId="25" applyFont="1" applyFill="1" applyBorder="1" applyAlignment="1">
      <alignment horizontal="center" vertical="center"/>
    </xf>
    <xf numFmtId="2" fontId="25" fillId="2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2" fillId="2" borderId="1" xfId="0" applyFont="1" applyFill="1" applyBorder="1"/>
    <xf numFmtId="0" fontId="22" fillId="2" borderId="12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9" fontId="22" fillId="2" borderId="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/>
    <xf numFmtId="3" fontId="22" fillId="2" borderId="1" xfId="2" applyNumberFormat="1" applyFont="1" applyFill="1" applyBorder="1" applyAlignment="1">
      <alignment horizontal="center" vertical="center"/>
    </xf>
    <xf numFmtId="4" fontId="22" fillId="2" borderId="1" xfId="2" applyNumberFormat="1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2" fillId="2" borderId="1" xfId="2" applyFont="1" applyFill="1" applyBorder="1"/>
    <xf numFmtId="0" fontId="21" fillId="2" borderId="7" xfId="2" applyFont="1" applyFill="1" applyBorder="1" applyAlignment="1"/>
    <xf numFmtId="0" fontId="22" fillId="2" borderId="4" xfId="1" applyFont="1" applyFill="1" applyBorder="1" applyAlignment="1">
      <alignment horizontal="center" vertical="center" wrapText="1"/>
    </xf>
    <xf numFmtId="0" fontId="20" fillId="2" borderId="1" xfId="23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top" wrapText="1"/>
    </xf>
    <xf numFmtId="43" fontId="22" fillId="2" borderId="1" xfId="19" applyFont="1" applyFill="1" applyBorder="1" applyAlignment="1">
      <alignment horizontal="center" vertical="center" wrapText="1"/>
    </xf>
    <xf numFmtId="43" fontId="22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9" fontId="20" fillId="2" borderId="1" xfId="3" applyNumberFormat="1" applyFont="1" applyFill="1" applyBorder="1" applyAlignment="1">
      <alignment horizontal="center" vertical="center" wrapText="1"/>
    </xf>
    <xf numFmtId="49" fontId="22" fillId="2" borderId="1" xfId="3" applyNumberFormat="1" applyFont="1" applyFill="1" applyBorder="1" applyAlignment="1">
      <alignment horizontal="center" vertical="center" wrapText="1"/>
    </xf>
    <xf numFmtId="44" fontId="22" fillId="2" borderId="1" xfId="27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2" xfId="2" applyFont="1" applyFill="1" applyBorder="1"/>
    <xf numFmtId="9" fontId="22" fillId="2" borderId="1" xfId="3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22" fillId="2" borderId="1" xfId="2" applyNumberFormat="1" applyFont="1" applyFill="1" applyBorder="1" applyAlignment="1">
      <alignment horizontal="left" vertical="center" wrapText="1"/>
    </xf>
    <xf numFmtId="0" fontId="22" fillId="2" borderId="1" xfId="8" applyFont="1" applyFill="1" applyBorder="1" applyAlignment="1">
      <alignment horizontal="left" vertical="center" wrapText="1"/>
    </xf>
    <xf numFmtId="0" fontId="22" fillId="2" borderId="1" xfId="8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justify" vertical="center"/>
    </xf>
    <xf numFmtId="9" fontId="22" fillId="2" borderId="1" xfId="0" applyNumberFormat="1" applyFont="1" applyFill="1" applyBorder="1" applyAlignment="1">
      <alignment horizontal="center" vertical="center"/>
    </xf>
    <xf numFmtId="4" fontId="22" fillId="2" borderId="1" xfId="2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8" xfId="2" applyNumberFormat="1" applyFont="1" applyFill="1" applyBorder="1" applyAlignment="1">
      <alignment horizontal="justify" vertical="center" wrapText="1"/>
    </xf>
    <xf numFmtId="0" fontId="22" fillId="2" borderId="6" xfId="0" applyFont="1" applyFill="1" applyBorder="1" applyAlignment="1">
      <alignment horizontal="center" vertical="center" wrapText="1"/>
    </xf>
    <xf numFmtId="4" fontId="22" fillId="2" borderId="6" xfId="20" applyNumberFormat="1" applyFont="1" applyFill="1" applyBorder="1" applyAlignment="1">
      <alignment horizontal="left" vertical="center" wrapText="1"/>
    </xf>
    <xf numFmtId="0" fontId="22" fillId="2" borderId="13" xfId="2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justify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4" fontId="22" fillId="2" borderId="1" xfId="23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49" fontId="22" fillId="2" borderId="1" xfId="25" applyNumberFormat="1" applyFont="1" applyFill="1" applyBorder="1" applyAlignment="1">
      <alignment horizontal="center" vertical="center" wrapText="1"/>
    </xf>
    <xf numFmtId="0" fontId="22" fillId="2" borderId="1" xfId="2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17" fontId="22" fillId="2" borderId="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vertical="center" wrapText="1"/>
    </xf>
    <xf numFmtId="0" fontId="22" fillId="2" borderId="6" xfId="2" applyFont="1" applyFill="1" applyBorder="1" applyAlignment="1">
      <alignment horizontal="left" vertical="center" wrapText="1"/>
    </xf>
    <xf numFmtId="0" fontId="22" fillId="2" borderId="6" xfId="2" applyFont="1" applyFill="1" applyBorder="1" applyAlignment="1">
      <alignment horizontal="center" vertical="center"/>
    </xf>
    <xf numFmtId="9" fontId="22" fillId="2" borderId="6" xfId="2" applyNumberFormat="1" applyFont="1" applyFill="1" applyBorder="1" applyAlignment="1">
      <alignment horizontal="center" vertical="center"/>
    </xf>
    <xf numFmtId="4" fontId="22" fillId="2" borderId="6" xfId="2" applyNumberFormat="1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3" fontId="20" fillId="2" borderId="14" xfId="0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9" fontId="22" fillId="2" borderId="1" xfId="2" applyNumberFormat="1" applyFont="1" applyFill="1" applyBorder="1" applyAlignment="1">
      <alignment horizontal="center" vertical="center"/>
    </xf>
    <xf numFmtId="3" fontId="20" fillId="2" borderId="15" xfId="0" applyNumberFormat="1" applyFont="1" applyFill="1" applyBorder="1" applyAlignment="1">
      <alignment horizontal="center" vertical="center"/>
    </xf>
    <xf numFmtId="4" fontId="22" fillId="2" borderId="1" xfId="19" applyNumberFormat="1" applyFont="1" applyFill="1" applyBorder="1" applyAlignment="1">
      <alignment vertical="center" wrapText="1"/>
    </xf>
    <xf numFmtId="0" fontId="22" fillId="2" borderId="1" xfId="25" applyFont="1" applyFill="1" applyBorder="1" applyAlignment="1">
      <alignment horizontal="center" vertical="center"/>
    </xf>
    <xf numFmtId="4" fontId="22" fillId="2" borderId="1" xfId="2" applyNumberFormat="1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8" xfId="3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6" fontId="22" fillId="2" borderId="1" xfId="2" applyNumberFormat="1" applyFont="1" applyFill="1" applyBorder="1" applyAlignment="1">
      <alignment horizontal="center" vertical="center" wrapText="1"/>
    </xf>
    <xf numFmtId="43" fontId="22" fillId="2" borderId="1" xfId="19" applyFont="1" applyFill="1" applyBorder="1" applyAlignment="1">
      <alignment vertical="center" wrapText="1"/>
    </xf>
    <xf numFmtId="0" fontId="22" fillId="2" borderId="7" xfId="2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 vertical="center"/>
    </xf>
    <xf numFmtId="3" fontId="20" fillId="2" borderId="1" xfId="23" applyNumberFormat="1" applyFont="1" applyFill="1" applyBorder="1" applyAlignment="1">
      <alignment horizontal="center" vertical="center" wrapText="1"/>
    </xf>
    <xf numFmtId="3" fontId="22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3" fontId="22" fillId="2" borderId="1" xfId="13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3" fontId="22" fillId="2" borderId="1" xfId="23" applyNumberFormat="1" applyFont="1" applyFill="1" applyBorder="1" applyAlignment="1">
      <alignment horizontal="center" vertical="center" wrapText="1"/>
    </xf>
    <xf numFmtId="167" fontId="22" fillId="2" borderId="1" xfId="1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vertical="top" wrapText="1"/>
    </xf>
    <xf numFmtId="0" fontId="27" fillId="2" borderId="0" xfId="0" applyFont="1" applyFill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2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2" fillId="2" borderId="3" xfId="1" applyFont="1" applyFill="1" applyBorder="1" applyAlignment="1">
      <alignment horizontal="center" vertical="center" wrapText="1"/>
    </xf>
    <xf numFmtId="4" fontId="21" fillId="2" borderId="3" xfId="1" applyNumberFormat="1" applyFont="1" applyFill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4" fontId="21" fillId="2" borderId="0" xfId="1" applyNumberFormat="1" applyFont="1" applyFill="1" applyBorder="1" applyAlignment="1">
      <alignment horizontal="center" vertical="center" wrapText="1"/>
    </xf>
    <xf numFmtId="4" fontId="20" fillId="2" borderId="0" xfId="1" applyNumberFormat="1" applyFont="1" applyFill="1" applyAlignment="1">
      <alignment horizontal="left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4" xfId="2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9" fontId="22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4" fontId="22" fillId="0" borderId="1" xfId="2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168" fontId="29" fillId="0" borderId="1" xfId="19" applyNumberFormat="1" applyFont="1" applyFill="1" applyBorder="1" applyAlignment="1">
      <alignment horizontal="center" vertical="center"/>
    </xf>
    <xf numFmtId="4" fontId="22" fillId="0" borderId="7" xfId="19" applyNumberFormat="1" applyFont="1" applyFill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41" fontId="29" fillId="0" borderId="1" xfId="19" applyNumberFormat="1" applyFont="1" applyFill="1" applyBorder="1" applyAlignment="1">
      <alignment horizontal="center" vertical="center"/>
    </xf>
    <xf numFmtId="0" fontId="22" fillId="0" borderId="2" xfId="2" applyFont="1" applyBorder="1"/>
    <xf numFmtId="9" fontId="25" fillId="2" borderId="1" xfId="2" applyNumberFormat="1" applyFont="1" applyFill="1" applyBorder="1" applyAlignment="1">
      <alignment horizontal="center" vertical="center" wrapText="1"/>
    </xf>
    <xf numFmtId="4" fontId="25" fillId="2" borderId="1" xfId="25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2" fillId="2" borderId="9" xfId="1" applyFont="1" applyFill="1" applyBorder="1" applyAlignment="1">
      <alignment horizontal="left" vertical="center" wrapText="1"/>
    </xf>
    <xf numFmtId="0" fontId="22" fillId="2" borderId="10" xfId="1" applyFont="1" applyFill="1" applyBorder="1" applyAlignment="1">
      <alignment horizontal="left" vertical="center" wrapText="1"/>
    </xf>
    <xf numFmtId="0" fontId="22" fillId="2" borderId="1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1" fillId="2" borderId="4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</cellXfs>
  <cellStyles count="28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2" xfId="2"/>
    <cellStyle name="Обычный 2 2" xfId="11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77"/>
  <sheetViews>
    <sheetView tabSelected="1" view="pageBreakPreview" topLeftCell="M1" zoomScale="75" zoomScaleNormal="75" zoomScaleSheetLayoutView="75" zoomScalePageLayoutView="50" workbookViewId="0">
      <selection activeCell="T13" sqref="T13:Z13"/>
    </sheetView>
  </sheetViews>
  <sheetFormatPr defaultColWidth="9.140625" defaultRowHeight="15.75" x14ac:dyDescent="0.25"/>
  <cols>
    <col min="1" max="2" width="9.140625" style="2"/>
    <col min="3" max="3" width="8.140625" style="2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18.8554687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9" customWidth="1"/>
    <col min="27" max="16384" width="9.140625" style="2"/>
  </cols>
  <sheetData>
    <row r="1" spans="1:74" s="11" customFormat="1" x14ac:dyDescent="0.25">
      <c r="V1" s="12"/>
      <c r="W1" s="12"/>
    </row>
    <row r="2" spans="1:74" s="11" customFormat="1" x14ac:dyDescent="0.25">
      <c r="V2" s="12"/>
      <c r="W2" s="12"/>
    </row>
    <row r="3" spans="1:74" s="11" customFormat="1" x14ac:dyDescent="0.25">
      <c r="V3" s="12"/>
      <c r="W3" s="12"/>
    </row>
    <row r="4" spans="1:74" s="21" customFormat="1" hidden="1" x14ac:dyDescent="0.25">
      <c r="A4" s="11"/>
      <c r="B4" s="11"/>
      <c r="C4" s="24"/>
      <c r="V4" s="23"/>
      <c r="W4" s="23"/>
      <c r="Z4" s="2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s="27" customFormat="1" hidden="1" x14ac:dyDescent="0.25">
      <c r="A5" s="5"/>
      <c r="B5" s="5"/>
      <c r="C5" s="26"/>
      <c r="V5" s="28"/>
      <c r="W5" s="29"/>
      <c r="Z5" s="30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2"/>
      <c r="V6" s="12"/>
      <c r="W6" s="31"/>
    </row>
    <row r="7" spans="1:74" s="5" customFormat="1" ht="26.25" customHeight="1" x14ac:dyDescent="0.25">
      <c r="C7" s="32"/>
      <c r="V7" s="12"/>
      <c r="W7" s="31"/>
      <c r="X7" s="222" t="s">
        <v>604</v>
      </c>
      <c r="Y7" s="222"/>
      <c r="Z7" s="222"/>
    </row>
    <row r="8" spans="1:74" s="5" customFormat="1" ht="33.75" customHeight="1" x14ac:dyDescent="0.25">
      <c r="C8" s="32"/>
      <c r="V8" s="12"/>
      <c r="W8" s="31"/>
      <c r="X8" s="223" t="s">
        <v>605</v>
      </c>
      <c r="Y8" s="223"/>
      <c r="Z8" s="223"/>
    </row>
    <row r="9" spans="1:74" s="5" customFormat="1" ht="33.75" customHeight="1" x14ac:dyDescent="0.25">
      <c r="C9" s="32"/>
      <c r="T9" s="35"/>
      <c r="U9" s="35"/>
      <c r="V9" s="36"/>
      <c r="W9" s="37"/>
      <c r="X9" s="38"/>
      <c r="Y9" s="38"/>
      <c r="Z9" s="38"/>
    </row>
    <row r="10" spans="1:74" s="5" customFormat="1" ht="33.75" customHeight="1" x14ac:dyDescent="0.25">
      <c r="C10" s="32"/>
      <c r="T10" s="35"/>
      <c r="U10" s="35"/>
      <c r="V10" s="36"/>
      <c r="W10" s="37"/>
      <c r="X10" s="38"/>
      <c r="Y10" s="38"/>
      <c r="Z10" s="38"/>
    </row>
    <row r="11" spans="1:74" s="5" customFormat="1" ht="18.75" x14ac:dyDescent="0.25">
      <c r="C11" s="32"/>
      <c r="T11" s="35"/>
      <c r="U11" s="35"/>
      <c r="V11" s="36"/>
      <c r="W11" s="37"/>
      <c r="X11" s="35"/>
      <c r="Y11" s="35"/>
      <c r="Z11" s="39"/>
    </row>
    <row r="12" spans="1:74" s="4" customFormat="1" ht="18.75" x14ac:dyDescent="0.25">
      <c r="T12" s="40"/>
      <c r="U12" s="40"/>
      <c r="V12" s="41"/>
      <c r="W12" s="42"/>
      <c r="X12" s="40"/>
      <c r="Y12" s="40"/>
      <c r="Z12" s="3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33"/>
      <c r="D13" s="13"/>
      <c r="E13" s="13"/>
      <c r="F13" s="13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231" t="s">
        <v>817</v>
      </c>
      <c r="U13" s="231"/>
      <c r="V13" s="231"/>
      <c r="W13" s="231"/>
      <c r="X13" s="231"/>
      <c r="Y13" s="231"/>
      <c r="Z13" s="231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33"/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43"/>
      <c r="U14" s="43"/>
      <c r="V14" s="43"/>
      <c r="W14" s="43"/>
      <c r="X14" s="43"/>
      <c r="Y14" s="43"/>
      <c r="Z14" s="43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33"/>
      <c r="D15" s="13"/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4" t="s">
        <v>615</v>
      </c>
      <c r="U15" s="44"/>
      <c r="V15" s="204"/>
      <c r="W15" s="205" t="s">
        <v>844</v>
      </c>
      <c r="X15" s="46"/>
      <c r="Y15" s="43"/>
      <c r="Z15" s="43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x14ac:dyDescent="0.25">
      <c r="C16" s="3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32"/>
      <c r="U16" s="232"/>
      <c r="V16" s="232"/>
      <c r="W16" s="232"/>
      <c r="X16" s="232"/>
      <c r="Y16" s="232"/>
      <c r="Z16" s="232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s="4" customFormat="1" x14ac:dyDescent="0.25">
      <c r="C17" s="33"/>
      <c r="D17" s="13"/>
      <c r="E17" s="13"/>
      <c r="F17" s="13"/>
      <c r="G17" s="13"/>
      <c r="H17" s="13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45"/>
      <c r="U17" s="45"/>
      <c r="V17" s="45"/>
      <c r="W17" s="45"/>
      <c r="X17" s="45"/>
      <c r="Y17" s="45"/>
      <c r="Z17" s="4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4" customFormat="1" x14ac:dyDescent="0.25">
      <c r="C18" s="34"/>
      <c r="D18" s="13"/>
      <c r="E18" s="13"/>
      <c r="F18" s="47" t="s">
        <v>841</v>
      </c>
      <c r="G18" s="13"/>
      <c r="H18" s="13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s="4" customFormat="1" x14ac:dyDescent="0.25">
      <c r="C19" s="224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s="4" customFormat="1" x14ac:dyDescent="0.25">
      <c r="C20" s="2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8" customFormat="1" x14ac:dyDescent="0.25">
      <c r="A21" s="5"/>
      <c r="B21" s="5"/>
      <c r="C21" s="2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19" customFormat="1" ht="94.5" customHeight="1" x14ac:dyDescent="0.25">
      <c r="A22" s="5"/>
      <c r="B22" s="5"/>
      <c r="C22" s="1" t="s">
        <v>0</v>
      </c>
      <c r="D22" s="1" t="s">
        <v>1</v>
      </c>
      <c r="E22" s="1" t="s">
        <v>2</v>
      </c>
      <c r="F22" s="1" t="s">
        <v>3</v>
      </c>
      <c r="G22" s="1" t="s">
        <v>4</v>
      </c>
      <c r="H22" s="1" t="s">
        <v>5</v>
      </c>
      <c r="I22" s="1" t="s">
        <v>6</v>
      </c>
      <c r="J22" s="1" t="s">
        <v>31</v>
      </c>
      <c r="K22" s="1" t="s">
        <v>7</v>
      </c>
      <c r="L22" s="1" t="s">
        <v>8</v>
      </c>
      <c r="M22" s="1" t="s">
        <v>9</v>
      </c>
      <c r="N22" s="1" t="s">
        <v>10</v>
      </c>
      <c r="O22" s="1" t="s">
        <v>11</v>
      </c>
      <c r="P22" s="1" t="s">
        <v>12</v>
      </c>
      <c r="Q22" s="1" t="s">
        <v>13</v>
      </c>
      <c r="R22" s="1" t="s">
        <v>14</v>
      </c>
      <c r="S22" s="1" t="s">
        <v>15</v>
      </c>
      <c r="T22" s="6" t="s">
        <v>16</v>
      </c>
      <c r="U22" s="1" t="s">
        <v>17</v>
      </c>
      <c r="V22" s="7" t="s">
        <v>18</v>
      </c>
      <c r="W22" s="7" t="s">
        <v>19</v>
      </c>
      <c r="X22" s="1" t="s">
        <v>20</v>
      </c>
      <c r="Y22" s="1" t="s">
        <v>21</v>
      </c>
      <c r="Z22" s="1" t="s">
        <v>22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4" customFormat="1" x14ac:dyDescent="0.25"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5">
        <v>7</v>
      </c>
      <c r="J23" s="15">
        <v>8</v>
      </c>
      <c r="K23" s="15">
        <v>9</v>
      </c>
      <c r="L23" s="15">
        <v>10</v>
      </c>
      <c r="M23" s="15">
        <v>11</v>
      </c>
      <c r="N23" s="15">
        <v>12</v>
      </c>
      <c r="O23" s="15">
        <v>13</v>
      </c>
      <c r="P23" s="15">
        <v>14</v>
      </c>
      <c r="Q23" s="15">
        <v>15</v>
      </c>
      <c r="R23" s="15">
        <v>16</v>
      </c>
      <c r="S23" s="15">
        <v>17</v>
      </c>
      <c r="T23" s="15">
        <v>18</v>
      </c>
      <c r="U23" s="15">
        <v>19</v>
      </c>
      <c r="V23" s="16">
        <v>20</v>
      </c>
      <c r="W23" s="16">
        <v>21</v>
      </c>
      <c r="X23" s="15">
        <v>22</v>
      </c>
      <c r="Y23" s="15">
        <v>23</v>
      </c>
      <c r="Z23" s="15">
        <v>24</v>
      </c>
    </row>
    <row r="24" spans="1:74" s="50" customFormat="1" ht="12.75" x14ac:dyDescent="0.25">
      <c r="C24" s="229" t="s">
        <v>23</v>
      </c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</row>
    <row r="25" spans="1:74" s="51" customFormat="1" ht="97.5" customHeight="1" x14ac:dyDescent="0.25">
      <c r="C25" s="52" t="s">
        <v>38</v>
      </c>
      <c r="D25" s="52" t="s">
        <v>172</v>
      </c>
      <c r="E25" s="53" t="s">
        <v>216</v>
      </c>
      <c r="F25" s="54" t="s">
        <v>217</v>
      </c>
      <c r="G25" s="55" t="s">
        <v>218</v>
      </c>
      <c r="H25" s="56" t="s">
        <v>219</v>
      </c>
      <c r="I25" s="57" t="s">
        <v>189</v>
      </c>
      <c r="J25" s="58">
        <v>1</v>
      </c>
      <c r="K25" s="52">
        <v>750000000</v>
      </c>
      <c r="L25" s="59" t="s">
        <v>177</v>
      </c>
      <c r="M25" s="57" t="s">
        <v>220</v>
      </c>
      <c r="N25" s="52" t="s">
        <v>221</v>
      </c>
      <c r="O25" s="52" t="s">
        <v>222</v>
      </c>
      <c r="P25" s="57" t="s">
        <v>223</v>
      </c>
      <c r="Q25" s="52" t="s">
        <v>224</v>
      </c>
      <c r="R25" s="52">
        <v>245</v>
      </c>
      <c r="S25" s="60" t="s">
        <v>225</v>
      </c>
      <c r="T25" s="57">
        <v>632488.81999999995</v>
      </c>
      <c r="U25" s="61">
        <v>17.010000000000002</v>
      </c>
      <c r="V25" s="57">
        <f>U25*T25</f>
        <v>10758634.828199999</v>
      </c>
      <c r="W25" s="57">
        <f t="shared" ref="W25:W32" si="0">V25*1.12</f>
        <v>12049671.007584</v>
      </c>
      <c r="X25" s="52"/>
      <c r="Y25" s="62" t="s">
        <v>197</v>
      </c>
      <c r="Z25" s="52"/>
    </row>
    <row r="26" spans="1:74" s="51" customFormat="1" ht="199.5" customHeight="1" x14ac:dyDescent="0.25">
      <c r="C26" s="52" t="s">
        <v>39</v>
      </c>
      <c r="D26" s="52" t="s">
        <v>172</v>
      </c>
      <c r="E26" s="53" t="s">
        <v>216</v>
      </c>
      <c r="F26" s="54" t="s">
        <v>217</v>
      </c>
      <c r="G26" s="55" t="s">
        <v>218</v>
      </c>
      <c r="H26" s="56" t="s">
        <v>226</v>
      </c>
      <c r="I26" s="57" t="s">
        <v>189</v>
      </c>
      <c r="J26" s="58">
        <v>1</v>
      </c>
      <c r="K26" s="52">
        <v>750000000</v>
      </c>
      <c r="L26" s="59" t="s">
        <v>177</v>
      </c>
      <c r="M26" s="57" t="s">
        <v>220</v>
      </c>
      <c r="N26" s="52" t="s">
        <v>221</v>
      </c>
      <c r="O26" s="52" t="s">
        <v>222</v>
      </c>
      <c r="P26" s="57" t="s">
        <v>223</v>
      </c>
      <c r="Q26" s="52" t="s">
        <v>224</v>
      </c>
      <c r="R26" s="52">
        <v>245</v>
      </c>
      <c r="S26" s="60" t="s">
        <v>225</v>
      </c>
      <c r="T26" s="57">
        <v>1830589.28</v>
      </c>
      <c r="U26" s="61">
        <v>13.91</v>
      </c>
      <c r="V26" s="57">
        <f t="shared" ref="V26:V30" si="1">U26*T26</f>
        <v>25463496.884800002</v>
      </c>
      <c r="W26" s="57">
        <f t="shared" si="0"/>
        <v>28519116.510976005</v>
      </c>
      <c r="X26" s="52"/>
      <c r="Y26" s="62" t="s">
        <v>197</v>
      </c>
      <c r="Z26" s="52"/>
    </row>
    <row r="27" spans="1:74" s="51" customFormat="1" ht="196.5" customHeight="1" x14ac:dyDescent="0.25">
      <c r="C27" s="52" t="s">
        <v>40</v>
      </c>
      <c r="D27" s="52" t="s">
        <v>172</v>
      </c>
      <c r="E27" s="53" t="s">
        <v>216</v>
      </c>
      <c r="F27" s="54" t="s">
        <v>217</v>
      </c>
      <c r="G27" s="55" t="s">
        <v>218</v>
      </c>
      <c r="H27" s="63" t="s">
        <v>227</v>
      </c>
      <c r="I27" s="57" t="s">
        <v>189</v>
      </c>
      <c r="J27" s="58">
        <v>1</v>
      </c>
      <c r="K27" s="52">
        <v>750000000</v>
      </c>
      <c r="L27" s="59" t="s">
        <v>177</v>
      </c>
      <c r="M27" s="57" t="s">
        <v>220</v>
      </c>
      <c r="N27" s="52" t="s">
        <v>221</v>
      </c>
      <c r="O27" s="52" t="s">
        <v>222</v>
      </c>
      <c r="P27" s="57" t="s">
        <v>223</v>
      </c>
      <c r="Q27" s="52" t="s">
        <v>224</v>
      </c>
      <c r="R27" s="52">
        <v>245</v>
      </c>
      <c r="S27" s="60" t="s">
        <v>225</v>
      </c>
      <c r="T27" s="57">
        <v>26828872.23</v>
      </c>
      <c r="U27" s="61">
        <v>17.12</v>
      </c>
      <c r="V27" s="57">
        <f t="shared" si="1"/>
        <v>459310292.57760006</v>
      </c>
      <c r="W27" s="57">
        <f t="shared" si="0"/>
        <v>514427527.68691212</v>
      </c>
      <c r="X27" s="52"/>
      <c r="Y27" s="62" t="s">
        <v>197</v>
      </c>
      <c r="Z27" s="52"/>
    </row>
    <row r="28" spans="1:74" s="51" customFormat="1" ht="201" customHeight="1" x14ac:dyDescent="0.25">
      <c r="C28" s="52" t="s">
        <v>41</v>
      </c>
      <c r="D28" s="52" t="s">
        <v>172</v>
      </c>
      <c r="E28" s="53" t="s">
        <v>216</v>
      </c>
      <c r="F28" s="54" t="s">
        <v>217</v>
      </c>
      <c r="G28" s="55" t="s">
        <v>218</v>
      </c>
      <c r="H28" s="56" t="s">
        <v>228</v>
      </c>
      <c r="I28" s="57" t="s">
        <v>189</v>
      </c>
      <c r="J28" s="58">
        <v>1</v>
      </c>
      <c r="K28" s="52">
        <v>750000000</v>
      </c>
      <c r="L28" s="59" t="s">
        <v>177</v>
      </c>
      <c r="M28" s="57" t="s">
        <v>220</v>
      </c>
      <c r="N28" s="52" t="s">
        <v>229</v>
      </c>
      <c r="O28" s="52" t="s">
        <v>222</v>
      </c>
      <c r="P28" s="57" t="s">
        <v>230</v>
      </c>
      <c r="Q28" s="52" t="s">
        <v>224</v>
      </c>
      <c r="R28" s="52">
        <v>245</v>
      </c>
      <c r="S28" s="60" t="s">
        <v>225</v>
      </c>
      <c r="T28" s="57">
        <v>1886512.5</v>
      </c>
      <c r="U28" s="61">
        <v>15.72</v>
      </c>
      <c r="V28" s="57">
        <f t="shared" si="1"/>
        <v>29655976.5</v>
      </c>
      <c r="W28" s="57">
        <f t="shared" si="0"/>
        <v>33214693.680000003</v>
      </c>
      <c r="X28" s="52"/>
      <c r="Y28" s="62" t="s">
        <v>197</v>
      </c>
      <c r="Z28" s="52"/>
    </row>
    <row r="29" spans="1:74" s="51" customFormat="1" ht="204.75" customHeight="1" x14ac:dyDescent="0.25">
      <c r="C29" s="52" t="s">
        <v>42</v>
      </c>
      <c r="D29" s="52" t="s">
        <v>172</v>
      </c>
      <c r="E29" s="53" t="s">
        <v>216</v>
      </c>
      <c r="F29" s="54" t="s">
        <v>217</v>
      </c>
      <c r="G29" s="55" t="s">
        <v>218</v>
      </c>
      <c r="H29" s="56" t="s">
        <v>231</v>
      </c>
      <c r="I29" s="57" t="s">
        <v>189</v>
      </c>
      <c r="J29" s="58">
        <v>1</v>
      </c>
      <c r="K29" s="52">
        <v>750000000</v>
      </c>
      <c r="L29" s="59" t="s">
        <v>177</v>
      </c>
      <c r="M29" s="57" t="s">
        <v>220</v>
      </c>
      <c r="N29" s="52" t="s">
        <v>232</v>
      </c>
      <c r="O29" s="52" t="s">
        <v>222</v>
      </c>
      <c r="P29" s="57" t="s">
        <v>223</v>
      </c>
      <c r="Q29" s="52" t="s">
        <v>224</v>
      </c>
      <c r="R29" s="52">
        <v>245</v>
      </c>
      <c r="S29" s="60" t="s">
        <v>225</v>
      </c>
      <c r="T29" s="57">
        <v>20215748.609999999</v>
      </c>
      <c r="U29" s="61">
        <v>16.05</v>
      </c>
      <c r="V29" s="57">
        <f t="shared" si="1"/>
        <v>324462765.19050002</v>
      </c>
      <c r="W29" s="57">
        <f t="shared" si="0"/>
        <v>363398297.01336008</v>
      </c>
      <c r="X29" s="52"/>
      <c r="Y29" s="62" t="s">
        <v>197</v>
      </c>
      <c r="Z29" s="52"/>
    </row>
    <row r="30" spans="1:74" s="51" customFormat="1" ht="206.25" customHeight="1" x14ac:dyDescent="0.25">
      <c r="C30" s="52" t="s">
        <v>43</v>
      </c>
      <c r="D30" s="52" t="s">
        <v>172</v>
      </c>
      <c r="E30" s="53" t="s">
        <v>216</v>
      </c>
      <c r="F30" s="54" t="s">
        <v>217</v>
      </c>
      <c r="G30" s="55" t="s">
        <v>218</v>
      </c>
      <c r="H30" s="56" t="s">
        <v>233</v>
      </c>
      <c r="I30" s="57" t="s">
        <v>189</v>
      </c>
      <c r="J30" s="58">
        <v>1</v>
      </c>
      <c r="K30" s="52">
        <v>750000000</v>
      </c>
      <c r="L30" s="59" t="s">
        <v>177</v>
      </c>
      <c r="M30" s="57" t="s">
        <v>220</v>
      </c>
      <c r="N30" s="52" t="s">
        <v>232</v>
      </c>
      <c r="O30" s="52" t="s">
        <v>222</v>
      </c>
      <c r="P30" s="57" t="s">
        <v>223</v>
      </c>
      <c r="Q30" s="52" t="s">
        <v>224</v>
      </c>
      <c r="R30" s="52">
        <v>245</v>
      </c>
      <c r="S30" s="60" t="s">
        <v>225</v>
      </c>
      <c r="T30" s="57">
        <v>474256.92</v>
      </c>
      <c r="U30" s="61">
        <v>20.6</v>
      </c>
      <c r="V30" s="57">
        <f t="shared" si="1"/>
        <v>9769692.5520000011</v>
      </c>
      <c r="W30" s="57">
        <f t="shared" si="0"/>
        <v>10942055.658240002</v>
      </c>
      <c r="X30" s="52"/>
      <c r="Y30" s="62" t="s">
        <v>197</v>
      </c>
      <c r="Z30" s="52"/>
    </row>
    <row r="31" spans="1:74" s="51" customFormat="1" ht="299.25" customHeight="1" x14ac:dyDescent="0.25">
      <c r="C31" s="52" t="s">
        <v>44</v>
      </c>
      <c r="D31" s="52" t="s">
        <v>172</v>
      </c>
      <c r="E31" s="53" t="s">
        <v>216</v>
      </c>
      <c r="F31" s="54" t="s">
        <v>217</v>
      </c>
      <c r="G31" s="55" t="s">
        <v>218</v>
      </c>
      <c r="H31" s="56" t="s">
        <v>234</v>
      </c>
      <c r="I31" s="57" t="s">
        <v>189</v>
      </c>
      <c r="J31" s="58">
        <v>1</v>
      </c>
      <c r="K31" s="52">
        <v>750000000</v>
      </c>
      <c r="L31" s="59" t="s">
        <v>177</v>
      </c>
      <c r="M31" s="57" t="s">
        <v>220</v>
      </c>
      <c r="N31" s="52" t="s">
        <v>235</v>
      </c>
      <c r="O31" s="52" t="s">
        <v>222</v>
      </c>
      <c r="P31" s="57" t="s">
        <v>230</v>
      </c>
      <c r="Q31" s="52" t="s">
        <v>224</v>
      </c>
      <c r="R31" s="52">
        <v>245</v>
      </c>
      <c r="S31" s="60" t="s">
        <v>225</v>
      </c>
      <c r="T31" s="57">
        <v>997781.46</v>
      </c>
      <c r="U31" s="57">
        <v>18.190000000000001</v>
      </c>
      <c r="V31" s="57">
        <f>U31*T31</f>
        <v>18149644.757400002</v>
      </c>
      <c r="W31" s="57">
        <f t="shared" si="0"/>
        <v>20327602.128288005</v>
      </c>
      <c r="X31" s="52"/>
      <c r="Y31" s="62" t="s">
        <v>197</v>
      </c>
      <c r="Z31" s="57"/>
    </row>
    <row r="32" spans="1:74" s="51" customFormat="1" ht="409.5" customHeight="1" x14ac:dyDescent="0.25">
      <c r="C32" s="52" t="s">
        <v>45</v>
      </c>
      <c r="D32" s="52" t="s">
        <v>172</v>
      </c>
      <c r="E32" s="53" t="s">
        <v>216</v>
      </c>
      <c r="F32" s="54" t="s">
        <v>217</v>
      </c>
      <c r="G32" s="55" t="s">
        <v>218</v>
      </c>
      <c r="H32" s="56" t="s">
        <v>236</v>
      </c>
      <c r="I32" s="57" t="s">
        <v>189</v>
      </c>
      <c r="J32" s="58">
        <v>1</v>
      </c>
      <c r="K32" s="52">
        <v>750000000</v>
      </c>
      <c r="L32" s="59" t="s">
        <v>177</v>
      </c>
      <c r="M32" s="57" t="s">
        <v>220</v>
      </c>
      <c r="N32" s="52" t="s">
        <v>237</v>
      </c>
      <c r="O32" s="52" t="s">
        <v>222</v>
      </c>
      <c r="P32" s="57" t="s">
        <v>223</v>
      </c>
      <c r="Q32" s="52" t="s">
        <v>224</v>
      </c>
      <c r="R32" s="52">
        <v>245</v>
      </c>
      <c r="S32" s="60" t="s">
        <v>225</v>
      </c>
      <c r="T32" s="57">
        <v>3110390.4</v>
      </c>
      <c r="U32" s="57">
        <v>17.079999999999998</v>
      </c>
      <c r="V32" s="57">
        <f>T32*U32</f>
        <v>53125468.03199999</v>
      </c>
      <c r="W32" s="57">
        <f t="shared" si="0"/>
        <v>59500524.195839994</v>
      </c>
      <c r="X32" s="52"/>
      <c r="Y32" s="62" t="s">
        <v>197</v>
      </c>
      <c r="Z32" s="57"/>
    </row>
    <row r="33" spans="3:26" s="51" customFormat="1" ht="205.5" customHeight="1" x14ac:dyDescent="0.25">
      <c r="C33" s="64" t="s">
        <v>46</v>
      </c>
      <c r="D33" s="52" t="s">
        <v>172</v>
      </c>
      <c r="E33" s="65" t="s">
        <v>431</v>
      </c>
      <c r="F33" s="66" t="s">
        <v>432</v>
      </c>
      <c r="G33" s="66" t="s">
        <v>433</v>
      </c>
      <c r="H33" s="65" t="s">
        <v>434</v>
      </c>
      <c r="I33" s="65" t="s">
        <v>189</v>
      </c>
      <c r="J33" s="67">
        <v>1</v>
      </c>
      <c r="K33" s="52">
        <v>750000000</v>
      </c>
      <c r="L33" s="65" t="s">
        <v>177</v>
      </c>
      <c r="M33" s="65" t="s">
        <v>690</v>
      </c>
      <c r="N33" s="65" t="s">
        <v>435</v>
      </c>
      <c r="O33" s="68" t="s">
        <v>222</v>
      </c>
      <c r="P33" s="65" t="s">
        <v>691</v>
      </c>
      <c r="Q33" s="69" t="s">
        <v>436</v>
      </c>
      <c r="R33" s="70">
        <v>796</v>
      </c>
      <c r="S33" s="70" t="s">
        <v>437</v>
      </c>
      <c r="T33" s="65">
        <v>1</v>
      </c>
      <c r="U33" s="71">
        <v>4824900</v>
      </c>
      <c r="V33" s="71">
        <f>U33</f>
        <v>4824900</v>
      </c>
      <c r="W33" s="71">
        <f>V33*1.12</f>
        <v>5403888.0000000009</v>
      </c>
      <c r="X33" s="72"/>
      <c r="Y33" s="72">
        <v>2016</v>
      </c>
      <c r="Z33" s="72"/>
    </row>
    <row r="34" spans="3:26" s="51" customFormat="1" ht="261.75" customHeight="1" x14ac:dyDescent="0.25">
      <c r="C34" s="64" t="s">
        <v>63</v>
      </c>
      <c r="D34" s="52" t="s">
        <v>172</v>
      </c>
      <c r="E34" s="52" t="s">
        <v>449</v>
      </c>
      <c r="F34" s="52" t="s">
        <v>450</v>
      </c>
      <c r="G34" s="52" t="s">
        <v>451</v>
      </c>
      <c r="H34" s="52" t="s">
        <v>452</v>
      </c>
      <c r="I34" s="52" t="s">
        <v>201</v>
      </c>
      <c r="J34" s="73">
        <v>0</v>
      </c>
      <c r="K34" s="52">
        <v>750000000</v>
      </c>
      <c r="L34" s="52" t="s">
        <v>339</v>
      </c>
      <c r="M34" s="52" t="s">
        <v>193</v>
      </c>
      <c r="N34" s="52" t="s">
        <v>453</v>
      </c>
      <c r="O34" s="52" t="s">
        <v>222</v>
      </c>
      <c r="P34" s="52" t="s">
        <v>331</v>
      </c>
      <c r="Q34" s="52" t="s">
        <v>454</v>
      </c>
      <c r="R34" s="52" t="s">
        <v>455</v>
      </c>
      <c r="S34" s="52" t="s">
        <v>437</v>
      </c>
      <c r="T34" s="52">
        <v>5</v>
      </c>
      <c r="U34" s="52">
        <v>26866</v>
      </c>
      <c r="V34" s="52">
        <v>134330</v>
      </c>
      <c r="W34" s="52">
        <v>150449.60000000001</v>
      </c>
      <c r="X34" s="52"/>
      <c r="Y34" s="62" t="s">
        <v>343</v>
      </c>
      <c r="Z34" s="52"/>
    </row>
    <row r="35" spans="3:26" s="51" customFormat="1" ht="225.75" customHeight="1" x14ac:dyDescent="0.25">
      <c r="C35" s="64" t="s">
        <v>32</v>
      </c>
      <c r="D35" s="52" t="s">
        <v>172</v>
      </c>
      <c r="E35" s="52" t="s">
        <v>456</v>
      </c>
      <c r="F35" s="52" t="s">
        <v>457</v>
      </c>
      <c r="G35" s="52" t="s">
        <v>458</v>
      </c>
      <c r="H35" s="52" t="s">
        <v>459</v>
      </c>
      <c r="I35" s="52" t="s">
        <v>201</v>
      </c>
      <c r="J35" s="73">
        <v>0</v>
      </c>
      <c r="K35" s="52">
        <v>750000000</v>
      </c>
      <c r="L35" s="52" t="s">
        <v>339</v>
      </c>
      <c r="M35" s="52" t="s">
        <v>193</v>
      </c>
      <c r="N35" s="52" t="s">
        <v>453</v>
      </c>
      <c r="O35" s="52" t="s">
        <v>222</v>
      </c>
      <c r="P35" s="52" t="s">
        <v>460</v>
      </c>
      <c r="Q35" s="52" t="s">
        <v>454</v>
      </c>
      <c r="R35" s="52" t="s">
        <v>455</v>
      </c>
      <c r="S35" s="52" t="s">
        <v>437</v>
      </c>
      <c r="T35" s="52">
        <v>1</v>
      </c>
      <c r="U35" s="52">
        <v>2346923</v>
      </c>
      <c r="V35" s="52">
        <v>2346923</v>
      </c>
      <c r="W35" s="52">
        <v>2628553.7600000002</v>
      </c>
      <c r="X35" s="52"/>
      <c r="Y35" s="62" t="s">
        <v>343</v>
      </c>
      <c r="Z35" s="52"/>
    </row>
    <row r="36" spans="3:26" s="51" customFormat="1" ht="162.75" customHeight="1" x14ac:dyDescent="0.25">
      <c r="C36" s="64" t="s">
        <v>64</v>
      </c>
      <c r="D36" s="52" t="s">
        <v>172</v>
      </c>
      <c r="E36" s="52" t="s">
        <v>456</v>
      </c>
      <c r="F36" s="52" t="s">
        <v>457</v>
      </c>
      <c r="G36" s="52" t="s">
        <v>458</v>
      </c>
      <c r="H36" s="52" t="s">
        <v>461</v>
      </c>
      <c r="I36" s="52" t="s">
        <v>201</v>
      </c>
      <c r="J36" s="73">
        <v>0</v>
      </c>
      <c r="K36" s="52">
        <v>750000000</v>
      </c>
      <c r="L36" s="52" t="s">
        <v>339</v>
      </c>
      <c r="M36" s="52" t="s">
        <v>193</v>
      </c>
      <c r="N36" s="52" t="s">
        <v>453</v>
      </c>
      <c r="O36" s="52" t="s">
        <v>222</v>
      </c>
      <c r="P36" s="52" t="s">
        <v>460</v>
      </c>
      <c r="Q36" s="52" t="s">
        <v>454</v>
      </c>
      <c r="R36" s="52" t="s">
        <v>455</v>
      </c>
      <c r="S36" s="52" t="s">
        <v>437</v>
      </c>
      <c r="T36" s="52">
        <v>1</v>
      </c>
      <c r="U36" s="52">
        <v>2805883</v>
      </c>
      <c r="V36" s="52">
        <v>2805883</v>
      </c>
      <c r="W36" s="52">
        <v>3142588.9600000004</v>
      </c>
      <c r="X36" s="52"/>
      <c r="Y36" s="62" t="s">
        <v>343</v>
      </c>
      <c r="Z36" s="52"/>
    </row>
    <row r="37" spans="3:26" s="51" customFormat="1" ht="138" customHeight="1" x14ac:dyDescent="0.25">
      <c r="C37" s="64" t="s">
        <v>65</v>
      </c>
      <c r="D37" s="52" t="s">
        <v>172</v>
      </c>
      <c r="E37" s="52" t="s">
        <v>462</v>
      </c>
      <c r="F37" s="52" t="s">
        <v>463</v>
      </c>
      <c r="G37" s="52" t="s">
        <v>464</v>
      </c>
      <c r="H37" s="52" t="s">
        <v>465</v>
      </c>
      <c r="I37" s="52" t="s">
        <v>201</v>
      </c>
      <c r="J37" s="73">
        <v>0</v>
      </c>
      <c r="K37" s="52">
        <v>750000000</v>
      </c>
      <c r="L37" s="52" t="s">
        <v>339</v>
      </c>
      <c r="M37" s="52" t="s">
        <v>193</v>
      </c>
      <c r="N37" s="52" t="s">
        <v>453</v>
      </c>
      <c r="O37" s="52" t="s">
        <v>222</v>
      </c>
      <c r="P37" s="52" t="s">
        <v>331</v>
      </c>
      <c r="Q37" s="52" t="s">
        <v>454</v>
      </c>
      <c r="R37" s="52" t="s">
        <v>455</v>
      </c>
      <c r="S37" s="52" t="s">
        <v>437</v>
      </c>
      <c r="T37" s="52">
        <v>9</v>
      </c>
      <c r="U37" s="52">
        <v>4499</v>
      </c>
      <c r="V37" s="52">
        <v>40491</v>
      </c>
      <c r="W37" s="52">
        <v>45349.920000000006</v>
      </c>
      <c r="X37" s="52"/>
      <c r="Y37" s="62" t="s">
        <v>343</v>
      </c>
      <c r="Z37" s="52"/>
    </row>
    <row r="38" spans="3:26" s="51" customFormat="1" ht="282" customHeight="1" x14ac:dyDescent="0.25">
      <c r="C38" s="64" t="s">
        <v>66</v>
      </c>
      <c r="D38" s="52" t="s">
        <v>172</v>
      </c>
      <c r="E38" s="52" t="s">
        <v>466</v>
      </c>
      <c r="F38" s="52" t="s">
        <v>463</v>
      </c>
      <c r="G38" s="52" t="s">
        <v>467</v>
      </c>
      <c r="H38" s="52" t="s">
        <v>468</v>
      </c>
      <c r="I38" s="52" t="s">
        <v>201</v>
      </c>
      <c r="J38" s="73">
        <v>0</v>
      </c>
      <c r="K38" s="52">
        <v>750000000</v>
      </c>
      <c r="L38" s="52" t="s">
        <v>339</v>
      </c>
      <c r="M38" s="52" t="s">
        <v>193</v>
      </c>
      <c r="N38" s="52" t="s">
        <v>453</v>
      </c>
      <c r="O38" s="52" t="s">
        <v>222</v>
      </c>
      <c r="P38" s="52" t="s">
        <v>331</v>
      </c>
      <c r="Q38" s="52" t="s">
        <v>454</v>
      </c>
      <c r="R38" s="52" t="s">
        <v>455</v>
      </c>
      <c r="S38" s="52" t="s">
        <v>437</v>
      </c>
      <c r="T38" s="52">
        <v>9</v>
      </c>
      <c r="U38" s="52">
        <v>4791</v>
      </c>
      <c r="V38" s="52">
        <v>43119</v>
      </c>
      <c r="W38" s="52">
        <v>48293.280000000006</v>
      </c>
      <c r="X38" s="52"/>
      <c r="Y38" s="62" t="s">
        <v>343</v>
      </c>
      <c r="Z38" s="52"/>
    </row>
    <row r="39" spans="3:26" s="51" customFormat="1" ht="214.5" customHeight="1" x14ac:dyDescent="0.25">
      <c r="C39" s="64" t="s">
        <v>67</v>
      </c>
      <c r="D39" s="52" t="s">
        <v>172</v>
      </c>
      <c r="E39" s="52" t="s">
        <v>466</v>
      </c>
      <c r="F39" s="52" t="s">
        <v>463</v>
      </c>
      <c r="G39" s="52" t="s">
        <v>467</v>
      </c>
      <c r="H39" s="52" t="s">
        <v>469</v>
      </c>
      <c r="I39" s="52" t="s">
        <v>201</v>
      </c>
      <c r="J39" s="73">
        <v>0</v>
      </c>
      <c r="K39" s="52">
        <v>750000000</v>
      </c>
      <c r="L39" s="52" t="s">
        <v>339</v>
      </c>
      <c r="M39" s="52" t="s">
        <v>193</v>
      </c>
      <c r="N39" s="52" t="s">
        <v>453</v>
      </c>
      <c r="O39" s="52" t="s">
        <v>222</v>
      </c>
      <c r="P39" s="52" t="s">
        <v>331</v>
      </c>
      <c r="Q39" s="52" t="s">
        <v>454</v>
      </c>
      <c r="R39" s="52" t="s">
        <v>455</v>
      </c>
      <c r="S39" s="52" t="s">
        <v>437</v>
      </c>
      <c r="T39" s="52">
        <v>12</v>
      </c>
      <c r="U39" s="52">
        <v>4855</v>
      </c>
      <c r="V39" s="52">
        <v>58260</v>
      </c>
      <c r="W39" s="52">
        <v>65251.200000000004</v>
      </c>
      <c r="X39" s="52"/>
      <c r="Y39" s="62" t="s">
        <v>343</v>
      </c>
      <c r="Z39" s="52"/>
    </row>
    <row r="40" spans="3:26" s="51" customFormat="1" ht="234.75" customHeight="1" x14ac:dyDescent="0.25">
      <c r="C40" s="64" t="s">
        <v>68</v>
      </c>
      <c r="D40" s="52" t="s">
        <v>172</v>
      </c>
      <c r="E40" s="52" t="s">
        <v>462</v>
      </c>
      <c r="F40" s="52" t="s">
        <v>463</v>
      </c>
      <c r="G40" s="52" t="s">
        <v>464</v>
      </c>
      <c r="H40" s="52" t="s">
        <v>470</v>
      </c>
      <c r="I40" s="52" t="s">
        <v>201</v>
      </c>
      <c r="J40" s="73">
        <v>0</v>
      </c>
      <c r="K40" s="52">
        <v>750000000</v>
      </c>
      <c r="L40" s="52" t="s">
        <v>339</v>
      </c>
      <c r="M40" s="52" t="s">
        <v>193</v>
      </c>
      <c r="N40" s="52" t="s">
        <v>453</v>
      </c>
      <c r="O40" s="52" t="s">
        <v>222</v>
      </c>
      <c r="P40" s="52" t="s">
        <v>331</v>
      </c>
      <c r="Q40" s="52" t="s">
        <v>454</v>
      </c>
      <c r="R40" s="52" t="s">
        <v>455</v>
      </c>
      <c r="S40" s="52" t="s">
        <v>437</v>
      </c>
      <c r="T40" s="52">
        <v>9</v>
      </c>
      <c r="U40" s="52">
        <v>4791</v>
      </c>
      <c r="V40" s="52">
        <v>43119</v>
      </c>
      <c r="W40" s="52">
        <v>48293.280000000006</v>
      </c>
      <c r="X40" s="52"/>
      <c r="Y40" s="62" t="s">
        <v>343</v>
      </c>
      <c r="Z40" s="52"/>
    </row>
    <row r="41" spans="3:26" s="51" customFormat="1" ht="281.25" customHeight="1" x14ac:dyDescent="0.25">
      <c r="C41" s="64" t="s">
        <v>69</v>
      </c>
      <c r="D41" s="52" t="s">
        <v>172</v>
      </c>
      <c r="E41" s="52" t="s">
        <v>471</v>
      </c>
      <c r="F41" s="52" t="s">
        <v>472</v>
      </c>
      <c r="G41" s="52" t="s">
        <v>473</v>
      </c>
      <c r="H41" s="52" t="s">
        <v>474</v>
      </c>
      <c r="I41" s="52" t="s">
        <v>201</v>
      </c>
      <c r="J41" s="73">
        <v>0</v>
      </c>
      <c r="K41" s="52">
        <v>750000000</v>
      </c>
      <c r="L41" s="52" t="s">
        <v>339</v>
      </c>
      <c r="M41" s="52" t="s">
        <v>193</v>
      </c>
      <c r="N41" s="52" t="s">
        <v>475</v>
      </c>
      <c r="O41" s="52" t="s">
        <v>222</v>
      </c>
      <c r="P41" s="52" t="s">
        <v>331</v>
      </c>
      <c r="Q41" s="52" t="s">
        <v>454</v>
      </c>
      <c r="R41" s="52" t="s">
        <v>455</v>
      </c>
      <c r="S41" s="52" t="s">
        <v>437</v>
      </c>
      <c r="T41" s="52">
        <v>2</v>
      </c>
      <c r="U41" s="52">
        <v>13455</v>
      </c>
      <c r="V41" s="52">
        <v>26910</v>
      </c>
      <c r="W41" s="52">
        <v>30139.200000000004</v>
      </c>
      <c r="X41" s="52"/>
      <c r="Y41" s="62" t="s">
        <v>343</v>
      </c>
      <c r="Z41" s="52"/>
    </row>
    <row r="42" spans="3:26" s="51" customFormat="1" ht="209.25" customHeight="1" x14ac:dyDescent="0.25">
      <c r="C42" s="64" t="s">
        <v>70</v>
      </c>
      <c r="D42" s="52" t="s">
        <v>172</v>
      </c>
      <c r="E42" s="52" t="s">
        <v>476</v>
      </c>
      <c r="F42" s="52" t="s">
        <v>477</v>
      </c>
      <c r="G42" s="52" t="s">
        <v>478</v>
      </c>
      <c r="H42" s="52" t="s">
        <v>479</v>
      </c>
      <c r="I42" s="52" t="s">
        <v>201</v>
      </c>
      <c r="J42" s="73">
        <v>0</v>
      </c>
      <c r="K42" s="52">
        <v>750000000</v>
      </c>
      <c r="L42" s="52" t="s">
        <v>339</v>
      </c>
      <c r="M42" s="52" t="s">
        <v>193</v>
      </c>
      <c r="N42" s="52" t="s">
        <v>475</v>
      </c>
      <c r="O42" s="52" t="s">
        <v>222</v>
      </c>
      <c r="P42" s="52" t="s">
        <v>460</v>
      </c>
      <c r="Q42" s="52" t="s">
        <v>454</v>
      </c>
      <c r="R42" s="52" t="s">
        <v>455</v>
      </c>
      <c r="S42" s="52" t="s">
        <v>437</v>
      </c>
      <c r="T42" s="52">
        <v>1</v>
      </c>
      <c r="U42" s="52">
        <v>1239191</v>
      </c>
      <c r="V42" s="52">
        <v>1239191</v>
      </c>
      <c r="W42" s="52">
        <v>1387893.9200000002</v>
      </c>
      <c r="X42" s="52"/>
      <c r="Y42" s="62" t="s">
        <v>343</v>
      </c>
      <c r="Z42" s="52"/>
    </row>
    <row r="43" spans="3:26" s="51" customFormat="1" ht="155.25" customHeight="1" x14ac:dyDescent="0.25">
      <c r="C43" s="64" t="s">
        <v>71</v>
      </c>
      <c r="D43" s="52" t="s">
        <v>172</v>
      </c>
      <c r="E43" s="52" t="s">
        <v>480</v>
      </c>
      <c r="F43" s="52" t="s">
        <v>481</v>
      </c>
      <c r="G43" s="52" t="s">
        <v>482</v>
      </c>
      <c r="H43" s="52" t="s">
        <v>483</v>
      </c>
      <c r="I43" s="52" t="s">
        <v>201</v>
      </c>
      <c r="J43" s="73">
        <v>0</v>
      </c>
      <c r="K43" s="52">
        <v>750000000</v>
      </c>
      <c r="L43" s="52" t="s">
        <v>339</v>
      </c>
      <c r="M43" s="52" t="s">
        <v>193</v>
      </c>
      <c r="N43" s="52" t="s">
        <v>475</v>
      </c>
      <c r="O43" s="52" t="s">
        <v>222</v>
      </c>
      <c r="P43" s="52" t="s">
        <v>460</v>
      </c>
      <c r="Q43" s="52" t="s">
        <v>454</v>
      </c>
      <c r="R43" s="52" t="s">
        <v>455</v>
      </c>
      <c r="S43" s="52" t="s">
        <v>437</v>
      </c>
      <c r="T43" s="52">
        <v>1</v>
      </c>
      <c r="U43" s="52">
        <v>524525</v>
      </c>
      <c r="V43" s="52">
        <v>524525</v>
      </c>
      <c r="W43" s="52">
        <v>587468</v>
      </c>
      <c r="X43" s="52"/>
      <c r="Y43" s="62" t="s">
        <v>343</v>
      </c>
      <c r="Z43" s="52"/>
    </row>
    <row r="44" spans="3:26" s="51" customFormat="1" ht="164.25" customHeight="1" x14ac:dyDescent="0.25">
      <c r="C44" s="64" t="s">
        <v>72</v>
      </c>
      <c r="D44" s="52" t="s">
        <v>172</v>
      </c>
      <c r="E44" s="52" t="s">
        <v>484</v>
      </c>
      <c r="F44" s="52" t="s">
        <v>485</v>
      </c>
      <c r="G44" s="52" t="s">
        <v>486</v>
      </c>
      <c r="H44" s="52" t="s">
        <v>487</v>
      </c>
      <c r="I44" s="52" t="s">
        <v>201</v>
      </c>
      <c r="J44" s="73">
        <v>0</v>
      </c>
      <c r="K44" s="52">
        <v>750000000</v>
      </c>
      <c r="L44" s="52" t="s">
        <v>339</v>
      </c>
      <c r="M44" s="52" t="s">
        <v>193</v>
      </c>
      <c r="N44" s="52" t="s">
        <v>475</v>
      </c>
      <c r="O44" s="52" t="s">
        <v>222</v>
      </c>
      <c r="P44" s="52" t="s">
        <v>331</v>
      </c>
      <c r="Q44" s="52" t="s">
        <v>454</v>
      </c>
      <c r="R44" s="52" t="s">
        <v>455</v>
      </c>
      <c r="S44" s="52" t="s">
        <v>437</v>
      </c>
      <c r="T44" s="52">
        <v>15</v>
      </c>
      <c r="U44" s="52">
        <v>21595</v>
      </c>
      <c r="V44" s="52">
        <v>323925</v>
      </c>
      <c r="W44" s="52">
        <v>362796.00000000006</v>
      </c>
      <c r="X44" s="52"/>
      <c r="Y44" s="62" t="s">
        <v>343</v>
      </c>
      <c r="Z44" s="52"/>
    </row>
    <row r="45" spans="3:26" s="51" customFormat="1" ht="164.25" customHeight="1" x14ac:dyDescent="0.25">
      <c r="C45" s="64" t="s">
        <v>73</v>
      </c>
      <c r="D45" s="52" t="s">
        <v>172</v>
      </c>
      <c r="E45" s="52" t="s">
        <v>488</v>
      </c>
      <c r="F45" s="52" t="s">
        <v>489</v>
      </c>
      <c r="G45" s="52" t="s">
        <v>490</v>
      </c>
      <c r="H45" s="52" t="s">
        <v>491</v>
      </c>
      <c r="I45" s="52" t="s">
        <v>201</v>
      </c>
      <c r="J45" s="73">
        <v>0</v>
      </c>
      <c r="K45" s="52">
        <v>750000000</v>
      </c>
      <c r="L45" s="52" t="s">
        <v>339</v>
      </c>
      <c r="M45" s="52" t="s">
        <v>193</v>
      </c>
      <c r="N45" s="52" t="s">
        <v>453</v>
      </c>
      <c r="O45" s="52" t="s">
        <v>222</v>
      </c>
      <c r="P45" s="52" t="s">
        <v>331</v>
      </c>
      <c r="Q45" s="52" t="s">
        <v>454</v>
      </c>
      <c r="R45" s="52" t="s">
        <v>455</v>
      </c>
      <c r="S45" s="52" t="s">
        <v>437</v>
      </c>
      <c r="T45" s="52">
        <v>1</v>
      </c>
      <c r="U45" s="52">
        <v>6427</v>
      </c>
      <c r="V45" s="52">
        <v>6427</v>
      </c>
      <c r="W45" s="52">
        <v>7198.2400000000007</v>
      </c>
      <c r="X45" s="52"/>
      <c r="Y45" s="62" t="s">
        <v>343</v>
      </c>
      <c r="Z45" s="52"/>
    </row>
    <row r="46" spans="3:26" s="51" customFormat="1" ht="149.25" customHeight="1" x14ac:dyDescent="0.25">
      <c r="C46" s="64" t="s">
        <v>74</v>
      </c>
      <c r="D46" s="52" t="s">
        <v>172</v>
      </c>
      <c r="E46" s="52" t="s">
        <v>492</v>
      </c>
      <c r="F46" s="52" t="s">
        <v>493</v>
      </c>
      <c r="G46" s="52" t="s">
        <v>494</v>
      </c>
      <c r="H46" s="52" t="s">
        <v>495</v>
      </c>
      <c r="I46" s="52" t="s">
        <v>201</v>
      </c>
      <c r="J46" s="73">
        <v>0</v>
      </c>
      <c r="K46" s="52">
        <v>750000000</v>
      </c>
      <c r="L46" s="52" t="s">
        <v>339</v>
      </c>
      <c r="M46" s="52" t="s">
        <v>193</v>
      </c>
      <c r="N46" s="52" t="s">
        <v>496</v>
      </c>
      <c r="O46" s="52" t="s">
        <v>222</v>
      </c>
      <c r="P46" s="52" t="s">
        <v>460</v>
      </c>
      <c r="Q46" s="52" t="s">
        <v>454</v>
      </c>
      <c r="R46" s="52" t="s">
        <v>455</v>
      </c>
      <c r="S46" s="52" t="s">
        <v>437</v>
      </c>
      <c r="T46" s="52">
        <v>2</v>
      </c>
      <c r="U46" s="52">
        <v>126725</v>
      </c>
      <c r="V46" s="52">
        <v>253450</v>
      </c>
      <c r="W46" s="52">
        <v>283864</v>
      </c>
      <c r="X46" s="52"/>
      <c r="Y46" s="62" t="s">
        <v>343</v>
      </c>
      <c r="Z46" s="52"/>
    </row>
    <row r="47" spans="3:26" s="51" customFormat="1" ht="172.5" customHeight="1" x14ac:dyDescent="0.2">
      <c r="C47" s="64" t="s">
        <v>75</v>
      </c>
      <c r="D47" s="66" t="s">
        <v>503</v>
      </c>
      <c r="E47" s="66" t="s">
        <v>504</v>
      </c>
      <c r="F47" s="66" t="s">
        <v>505</v>
      </c>
      <c r="G47" s="66" t="s">
        <v>506</v>
      </c>
      <c r="H47" s="66" t="s">
        <v>507</v>
      </c>
      <c r="I47" s="74" t="s">
        <v>189</v>
      </c>
      <c r="J47" s="75">
        <v>0.84</v>
      </c>
      <c r="K47" s="66">
        <v>750000000</v>
      </c>
      <c r="L47" s="66" t="s">
        <v>508</v>
      </c>
      <c r="M47" s="74" t="s">
        <v>509</v>
      </c>
      <c r="N47" s="76" t="s">
        <v>510</v>
      </c>
      <c r="O47" s="77" t="s">
        <v>222</v>
      </c>
      <c r="P47" s="77" t="s">
        <v>511</v>
      </c>
      <c r="Q47" s="66" t="s">
        <v>512</v>
      </c>
      <c r="R47" s="78">
        <v>796</v>
      </c>
      <c r="S47" s="79" t="s">
        <v>513</v>
      </c>
      <c r="T47" s="79">
        <v>13000</v>
      </c>
      <c r="U47" s="80">
        <v>47.76</v>
      </c>
      <c r="V47" s="81">
        <v>620880</v>
      </c>
      <c r="W47" s="81">
        <v>695385.59999999998</v>
      </c>
      <c r="X47" s="78" t="s">
        <v>514</v>
      </c>
      <c r="Y47" s="82" t="s">
        <v>197</v>
      </c>
      <c r="Z47" s="83"/>
    </row>
    <row r="48" spans="3:26" s="51" customFormat="1" ht="165.75" customHeight="1" x14ac:dyDescent="0.2">
      <c r="C48" s="64" t="s">
        <v>76</v>
      </c>
      <c r="D48" s="66" t="s">
        <v>503</v>
      </c>
      <c r="E48" s="66" t="s">
        <v>515</v>
      </c>
      <c r="F48" s="66" t="s">
        <v>516</v>
      </c>
      <c r="G48" s="66" t="s">
        <v>517</v>
      </c>
      <c r="H48" s="65"/>
      <c r="I48" s="74" t="s">
        <v>189</v>
      </c>
      <c r="J48" s="75">
        <v>0</v>
      </c>
      <c r="K48" s="66">
        <v>750000000</v>
      </c>
      <c r="L48" s="66" t="s">
        <v>508</v>
      </c>
      <c r="M48" s="74" t="s">
        <v>509</v>
      </c>
      <c r="N48" s="76" t="s">
        <v>510</v>
      </c>
      <c r="O48" s="77" t="s">
        <v>222</v>
      </c>
      <c r="P48" s="77" t="s">
        <v>511</v>
      </c>
      <c r="Q48" s="66" t="s">
        <v>518</v>
      </c>
      <c r="R48" s="84" t="s">
        <v>519</v>
      </c>
      <c r="S48" s="66" t="s">
        <v>520</v>
      </c>
      <c r="T48" s="79">
        <v>1000</v>
      </c>
      <c r="U48" s="80">
        <v>11.4</v>
      </c>
      <c r="V48" s="81">
        <v>11400</v>
      </c>
      <c r="W48" s="81">
        <v>12768</v>
      </c>
      <c r="X48" s="78"/>
      <c r="Y48" s="82" t="s">
        <v>197</v>
      </c>
      <c r="Z48" s="83"/>
    </row>
    <row r="49" spans="3:26" s="51" customFormat="1" ht="182.25" customHeight="1" x14ac:dyDescent="0.2">
      <c r="C49" s="64" t="s">
        <v>77</v>
      </c>
      <c r="D49" s="66" t="s">
        <v>503</v>
      </c>
      <c r="E49" s="66" t="s">
        <v>521</v>
      </c>
      <c r="F49" s="66" t="s">
        <v>522</v>
      </c>
      <c r="G49" s="66" t="s">
        <v>523</v>
      </c>
      <c r="H49" s="66" t="s">
        <v>524</v>
      </c>
      <c r="I49" s="74" t="s">
        <v>189</v>
      </c>
      <c r="J49" s="75">
        <v>0</v>
      </c>
      <c r="K49" s="66">
        <v>750000000</v>
      </c>
      <c r="L49" s="66" t="s">
        <v>508</v>
      </c>
      <c r="M49" s="74" t="s">
        <v>509</v>
      </c>
      <c r="N49" s="76" t="s">
        <v>510</v>
      </c>
      <c r="O49" s="77" t="s">
        <v>222</v>
      </c>
      <c r="P49" s="77" t="s">
        <v>511</v>
      </c>
      <c r="Q49" s="66" t="s">
        <v>518</v>
      </c>
      <c r="R49" s="78">
        <v>796</v>
      </c>
      <c r="S49" s="79" t="s">
        <v>513</v>
      </c>
      <c r="T49" s="79">
        <v>3200</v>
      </c>
      <c r="U49" s="80">
        <v>25.79</v>
      </c>
      <c r="V49" s="81">
        <v>82528</v>
      </c>
      <c r="W49" s="81">
        <v>92431.360000000001</v>
      </c>
      <c r="X49" s="78"/>
      <c r="Y49" s="82" t="s">
        <v>197</v>
      </c>
      <c r="Z49" s="83"/>
    </row>
    <row r="50" spans="3:26" s="51" customFormat="1" ht="177" customHeight="1" x14ac:dyDescent="0.25">
      <c r="C50" s="64" t="s">
        <v>78</v>
      </c>
      <c r="D50" s="66" t="s">
        <v>503</v>
      </c>
      <c r="E50" s="66" t="s">
        <v>525</v>
      </c>
      <c r="F50" s="66" t="s">
        <v>526</v>
      </c>
      <c r="G50" s="66" t="s">
        <v>527</v>
      </c>
      <c r="H50" s="74" t="s">
        <v>528</v>
      </c>
      <c r="I50" s="74" t="s">
        <v>189</v>
      </c>
      <c r="J50" s="75">
        <v>1</v>
      </c>
      <c r="K50" s="66">
        <v>750000000</v>
      </c>
      <c r="L50" s="66" t="s">
        <v>508</v>
      </c>
      <c r="M50" s="74" t="s">
        <v>509</v>
      </c>
      <c r="N50" s="76" t="s">
        <v>510</v>
      </c>
      <c r="O50" s="77" t="s">
        <v>222</v>
      </c>
      <c r="P50" s="77" t="s">
        <v>529</v>
      </c>
      <c r="Q50" s="66" t="s">
        <v>530</v>
      </c>
      <c r="R50" s="78">
        <v>868</v>
      </c>
      <c r="S50" s="79" t="s">
        <v>531</v>
      </c>
      <c r="T50" s="79">
        <v>2292</v>
      </c>
      <c r="U50" s="80">
        <v>772.8</v>
      </c>
      <c r="V50" s="81">
        <v>1771257.6</v>
      </c>
      <c r="W50" s="81">
        <v>1983808.51</v>
      </c>
      <c r="X50" s="78" t="s">
        <v>514</v>
      </c>
      <c r="Y50" s="82" t="s">
        <v>197</v>
      </c>
      <c r="Z50" s="81"/>
    </row>
    <row r="51" spans="3:26" s="51" customFormat="1" ht="235.5" customHeight="1" x14ac:dyDescent="0.25">
      <c r="C51" s="64" t="s">
        <v>79</v>
      </c>
      <c r="D51" s="66" t="s">
        <v>503</v>
      </c>
      <c r="E51" s="66" t="s">
        <v>532</v>
      </c>
      <c r="F51" s="66" t="s">
        <v>526</v>
      </c>
      <c r="G51" s="66" t="s">
        <v>533</v>
      </c>
      <c r="H51" s="66"/>
      <c r="I51" s="74" t="s">
        <v>189</v>
      </c>
      <c r="J51" s="75">
        <v>1</v>
      </c>
      <c r="K51" s="66">
        <v>750000000</v>
      </c>
      <c r="L51" s="66" t="s">
        <v>508</v>
      </c>
      <c r="M51" s="74" t="s">
        <v>509</v>
      </c>
      <c r="N51" s="76" t="s">
        <v>510</v>
      </c>
      <c r="O51" s="77" t="s">
        <v>222</v>
      </c>
      <c r="P51" s="77" t="s">
        <v>529</v>
      </c>
      <c r="Q51" s="66" t="s">
        <v>530</v>
      </c>
      <c r="R51" s="78">
        <v>868</v>
      </c>
      <c r="S51" s="79" t="s">
        <v>531</v>
      </c>
      <c r="T51" s="79">
        <v>564</v>
      </c>
      <c r="U51" s="77">
        <v>69.44</v>
      </c>
      <c r="V51" s="77">
        <v>39164.160000000003</v>
      </c>
      <c r="W51" s="77">
        <v>43863.86</v>
      </c>
      <c r="X51" s="78" t="s">
        <v>514</v>
      </c>
      <c r="Y51" s="82" t="s">
        <v>197</v>
      </c>
      <c r="Z51" s="77"/>
    </row>
    <row r="52" spans="3:26" s="51" customFormat="1" ht="180" customHeight="1" x14ac:dyDescent="0.25">
      <c r="C52" s="64" t="s">
        <v>80</v>
      </c>
      <c r="D52" s="66" t="s">
        <v>503</v>
      </c>
      <c r="E52" s="66" t="s">
        <v>534</v>
      </c>
      <c r="F52" s="66" t="s">
        <v>526</v>
      </c>
      <c r="G52" s="66" t="s">
        <v>535</v>
      </c>
      <c r="H52" s="66"/>
      <c r="I52" s="74" t="s">
        <v>189</v>
      </c>
      <c r="J52" s="75">
        <v>1</v>
      </c>
      <c r="K52" s="66">
        <v>750000000</v>
      </c>
      <c r="L52" s="66" t="s">
        <v>508</v>
      </c>
      <c r="M52" s="74" t="s">
        <v>509</v>
      </c>
      <c r="N52" s="76" t="s">
        <v>510</v>
      </c>
      <c r="O52" s="77" t="s">
        <v>222</v>
      </c>
      <c r="P52" s="77" t="s">
        <v>529</v>
      </c>
      <c r="Q52" s="66" t="s">
        <v>530</v>
      </c>
      <c r="R52" s="78">
        <v>868</v>
      </c>
      <c r="S52" s="79" t="s">
        <v>531</v>
      </c>
      <c r="T52" s="85">
        <v>480</v>
      </c>
      <c r="U52" s="77">
        <v>103.75</v>
      </c>
      <c r="V52" s="77">
        <v>49800</v>
      </c>
      <c r="W52" s="77">
        <v>55776</v>
      </c>
      <c r="X52" s="78" t="s">
        <v>514</v>
      </c>
      <c r="Y52" s="82" t="s">
        <v>197</v>
      </c>
      <c r="Z52" s="77"/>
    </row>
    <row r="53" spans="3:26" s="51" customFormat="1" ht="180" customHeight="1" x14ac:dyDescent="0.25">
      <c r="C53" s="64" t="s">
        <v>729</v>
      </c>
      <c r="D53" s="86" t="s">
        <v>172</v>
      </c>
      <c r="E53" s="86" t="s">
        <v>718</v>
      </c>
      <c r="F53" s="86" t="s">
        <v>719</v>
      </c>
      <c r="G53" s="86" t="s">
        <v>720</v>
      </c>
      <c r="H53" s="87" t="s">
        <v>721</v>
      </c>
      <c r="I53" s="86" t="s">
        <v>189</v>
      </c>
      <c r="J53" s="88">
        <v>0</v>
      </c>
      <c r="K53" s="87">
        <v>750000000</v>
      </c>
      <c r="L53" s="89" t="s">
        <v>177</v>
      </c>
      <c r="M53" s="90" t="s">
        <v>722</v>
      </c>
      <c r="N53" s="87" t="s">
        <v>723</v>
      </c>
      <c r="O53" s="91" t="s">
        <v>222</v>
      </c>
      <c r="P53" s="90" t="s">
        <v>724</v>
      </c>
      <c r="Q53" s="86" t="s">
        <v>725</v>
      </c>
      <c r="R53" s="86">
        <v>796</v>
      </c>
      <c r="S53" s="91" t="s">
        <v>513</v>
      </c>
      <c r="T53" s="86">
        <v>62</v>
      </c>
      <c r="U53" s="92">
        <v>14445</v>
      </c>
      <c r="V53" s="93">
        <f>U53*T53</f>
        <v>895590</v>
      </c>
      <c r="W53" s="93">
        <f>V53*1.12</f>
        <v>1003060.8</v>
      </c>
      <c r="X53" s="86"/>
      <c r="Y53" s="86">
        <v>2016</v>
      </c>
      <c r="Z53" s="86"/>
    </row>
    <row r="54" spans="3:26" s="51" customFormat="1" ht="180" customHeight="1" x14ac:dyDescent="0.25">
      <c r="C54" s="64" t="s">
        <v>730</v>
      </c>
      <c r="D54" s="86" t="s">
        <v>172</v>
      </c>
      <c r="E54" s="86" t="s">
        <v>726</v>
      </c>
      <c r="F54" s="86" t="s">
        <v>719</v>
      </c>
      <c r="G54" s="94" t="s">
        <v>727</v>
      </c>
      <c r="H54" s="87" t="s">
        <v>728</v>
      </c>
      <c r="I54" s="86" t="s">
        <v>189</v>
      </c>
      <c r="J54" s="88">
        <v>0</v>
      </c>
      <c r="K54" s="87">
        <v>750000000</v>
      </c>
      <c r="L54" s="89" t="s">
        <v>177</v>
      </c>
      <c r="M54" s="90" t="s">
        <v>722</v>
      </c>
      <c r="N54" s="87" t="s">
        <v>723</v>
      </c>
      <c r="O54" s="91" t="s">
        <v>222</v>
      </c>
      <c r="P54" s="90" t="s">
        <v>724</v>
      </c>
      <c r="Q54" s="86" t="s">
        <v>725</v>
      </c>
      <c r="R54" s="86">
        <v>796</v>
      </c>
      <c r="S54" s="91" t="s">
        <v>513</v>
      </c>
      <c r="T54" s="86">
        <v>34</v>
      </c>
      <c r="U54" s="92">
        <v>4494</v>
      </c>
      <c r="V54" s="93">
        <f>T54*U54</f>
        <v>152796</v>
      </c>
      <c r="W54" s="93">
        <f>V54*1.12</f>
        <v>171131.52000000002</v>
      </c>
      <c r="X54" s="86"/>
      <c r="Y54" s="86">
        <v>2016</v>
      </c>
      <c r="Z54" s="86"/>
    </row>
    <row r="55" spans="3:26" s="51" customFormat="1" ht="180" customHeight="1" x14ac:dyDescent="0.2">
      <c r="C55" s="64" t="s">
        <v>789</v>
      </c>
      <c r="D55" s="66" t="s">
        <v>503</v>
      </c>
      <c r="E55" s="66" t="s">
        <v>784</v>
      </c>
      <c r="F55" s="66" t="s">
        <v>785</v>
      </c>
      <c r="G55" s="66" t="s">
        <v>786</v>
      </c>
      <c r="H55" s="66"/>
      <c r="I55" s="74" t="s">
        <v>176</v>
      </c>
      <c r="J55" s="75">
        <v>0</v>
      </c>
      <c r="K55" s="66">
        <v>750000000</v>
      </c>
      <c r="L55" s="66" t="s">
        <v>508</v>
      </c>
      <c r="M55" s="74" t="s">
        <v>389</v>
      </c>
      <c r="N55" s="76" t="s">
        <v>510</v>
      </c>
      <c r="O55" s="77" t="s">
        <v>222</v>
      </c>
      <c r="P55" s="77" t="s">
        <v>787</v>
      </c>
      <c r="Q55" s="66" t="s">
        <v>530</v>
      </c>
      <c r="R55" s="78">
        <v>112</v>
      </c>
      <c r="S55" s="76" t="s">
        <v>788</v>
      </c>
      <c r="T55" s="79">
        <v>118705</v>
      </c>
      <c r="U55" s="80">
        <v>112</v>
      </c>
      <c r="V55" s="81">
        <v>13294960</v>
      </c>
      <c r="W55" s="81">
        <v>14890355.199999999</v>
      </c>
      <c r="X55" s="78"/>
      <c r="Y55" s="78">
        <v>2016</v>
      </c>
      <c r="Z55" s="95"/>
    </row>
    <row r="56" spans="3:26" s="51" customFormat="1" ht="27.75" customHeight="1" x14ac:dyDescent="0.25">
      <c r="C56" s="236" t="s">
        <v>24</v>
      </c>
      <c r="D56" s="237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7">
        <f>SUM(V25:V55)</f>
        <v>960285800.0825001</v>
      </c>
      <c r="W56" s="57">
        <f>SUM(W25:W55)</f>
        <v>1075520096.0912001</v>
      </c>
      <c r="X56" s="52"/>
      <c r="Y56" s="62"/>
      <c r="Z56" s="52"/>
    </row>
    <row r="57" spans="3:26" s="51" customFormat="1" ht="12.75" x14ac:dyDescent="0.25">
      <c r="C57" s="226" t="s">
        <v>30</v>
      </c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8"/>
    </row>
    <row r="58" spans="3:26" s="51" customFormat="1" ht="132" customHeight="1" x14ac:dyDescent="0.2">
      <c r="C58" s="96" t="s">
        <v>35</v>
      </c>
      <c r="D58" s="66" t="s">
        <v>172</v>
      </c>
      <c r="E58" s="97" t="s">
        <v>173</v>
      </c>
      <c r="F58" s="98" t="s">
        <v>174</v>
      </c>
      <c r="G58" s="98" t="s">
        <v>174</v>
      </c>
      <c r="H58" s="98" t="s">
        <v>175</v>
      </c>
      <c r="I58" s="98" t="s">
        <v>176</v>
      </c>
      <c r="J58" s="99">
        <v>1</v>
      </c>
      <c r="K58" s="98">
        <v>750000000</v>
      </c>
      <c r="L58" s="59" t="s">
        <v>177</v>
      </c>
      <c r="M58" s="98" t="s">
        <v>178</v>
      </c>
      <c r="N58" s="98" t="s">
        <v>179</v>
      </c>
      <c r="O58" s="100"/>
      <c r="P58" s="98" t="s">
        <v>180</v>
      </c>
      <c r="Q58" s="75" t="s">
        <v>181</v>
      </c>
      <c r="R58" s="100"/>
      <c r="S58" s="100"/>
      <c r="T58" s="100"/>
      <c r="U58" s="100"/>
      <c r="V58" s="101">
        <v>27442520</v>
      </c>
      <c r="W58" s="102">
        <v>30735622.399999999</v>
      </c>
      <c r="X58" s="100"/>
      <c r="Y58" s="103">
        <v>2015</v>
      </c>
      <c r="Z58" s="104"/>
    </row>
    <row r="59" spans="3:26" s="51" customFormat="1" ht="120" customHeight="1" x14ac:dyDescent="0.25">
      <c r="C59" s="206" t="s">
        <v>823</v>
      </c>
      <c r="D59" s="207" t="s">
        <v>172</v>
      </c>
      <c r="E59" s="169" t="s">
        <v>182</v>
      </c>
      <c r="F59" s="98" t="s">
        <v>183</v>
      </c>
      <c r="G59" s="98" t="s">
        <v>183</v>
      </c>
      <c r="H59" s="98" t="s">
        <v>824</v>
      </c>
      <c r="I59" s="98" t="s">
        <v>184</v>
      </c>
      <c r="J59" s="208">
        <v>1</v>
      </c>
      <c r="K59" s="209">
        <v>750000000</v>
      </c>
      <c r="L59" s="210" t="s">
        <v>177</v>
      </c>
      <c r="M59" s="209" t="s">
        <v>178</v>
      </c>
      <c r="N59" s="209" t="s">
        <v>185</v>
      </c>
      <c r="O59" s="209"/>
      <c r="P59" s="209" t="s">
        <v>825</v>
      </c>
      <c r="Q59" s="211" t="s">
        <v>826</v>
      </c>
      <c r="R59" s="212"/>
      <c r="S59" s="212"/>
      <c r="T59" s="212"/>
      <c r="U59" s="212"/>
      <c r="V59" s="213">
        <v>0</v>
      </c>
      <c r="W59" s="214">
        <v>0</v>
      </c>
      <c r="X59" s="215"/>
      <c r="Y59" s="212">
        <v>2015</v>
      </c>
      <c r="Z59" s="216" t="s">
        <v>827</v>
      </c>
    </row>
    <row r="60" spans="3:26" s="51" customFormat="1" ht="120" customHeight="1" x14ac:dyDescent="0.2">
      <c r="C60" s="206" t="s">
        <v>828</v>
      </c>
      <c r="D60" s="207" t="s">
        <v>172</v>
      </c>
      <c r="E60" s="169" t="s">
        <v>182</v>
      </c>
      <c r="F60" s="98" t="s">
        <v>183</v>
      </c>
      <c r="G60" s="98" t="s">
        <v>183</v>
      </c>
      <c r="H60" s="98" t="s">
        <v>824</v>
      </c>
      <c r="I60" s="98" t="s">
        <v>184</v>
      </c>
      <c r="J60" s="208">
        <v>1</v>
      </c>
      <c r="K60" s="209">
        <v>750000000</v>
      </c>
      <c r="L60" s="210" t="s">
        <v>177</v>
      </c>
      <c r="M60" s="209" t="s">
        <v>241</v>
      </c>
      <c r="N60" s="209" t="s">
        <v>185</v>
      </c>
      <c r="O60" s="209"/>
      <c r="P60" s="209" t="s">
        <v>829</v>
      </c>
      <c r="Q60" s="211" t="s">
        <v>826</v>
      </c>
      <c r="R60" s="212"/>
      <c r="S60" s="212"/>
      <c r="T60" s="212"/>
      <c r="U60" s="212"/>
      <c r="V60" s="217">
        <v>4752157</v>
      </c>
      <c r="W60" s="214">
        <v>5322415.84</v>
      </c>
      <c r="X60" s="215"/>
      <c r="Y60" s="212">
        <v>2016</v>
      </c>
      <c r="Z60" s="218"/>
    </row>
    <row r="61" spans="3:26" s="51" customFormat="1" ht="162" customHeight="1" x14ac:dyDescent="0.25">
      <c r="C61" s="106" t="s">
        <v>36</v>
      </c>
      <c r="D61" s="52" t="s">
        <v>172</v>
      </c>
      <c r="E61" s="52" t="s">
        <v>238</v>
      </c>
      <c r="F61" s="52" t="s">
        <v>239</v>
      </c>
      <c r="G61" s="52" t="s">
        <v>239</v>
      </c>
      <c r="H61" s="52" t="s">
        <v>240</v>
      </c>
      <c r="I61" s="52" t="s">
        <v>176</v>
      </c>
      <c r="J61" s="73">
        <v>0.5</v>
      </c>
      <c r="K61" s="52">
        <v>750000000</v>
      </c>
      <c r="L61" s="59" t="s">
        <v>177</v>
      </c>
      <c r="M61" s="52" t="s">
        <v>241</v>
      </c>
      <c r="N61" s="107" t="s">
        <v>242</v>
      </c>
      <c r="O61" s="108"/>
      <c r="P61" s="52" t="s">
        <v>243</v>
      </c>
      <c r="Q61" s="52" t="s">
        <v>244</v>
      </c>
      <c r="R61" s="108"/>
      <c r="S61" s="108"/>
      <c r="T61" s="108"/>
      <c r="U61" s="108"/>
      <c r="V61" s="109">
        <v>10647150</v>
      </c>
      <c r="W61" s="110">
        <f>V61*1.12</f>
        <v>11924808.000000002</v>
      </c>
      <c r="X61" s="108"/>
      <c r="Y61" s="62">
        <v>2016</v>
      </c>
      <c r="Z61" s="108"/>
    </row>
    <row r="62" spans="3:26" s="51" customFormat="1" ht="147.75" customHeight="1" x14ac:dyDescent="0.25">
      <c r="C62" s="106" t="s">
        <v>37</v>
      </c>
      <c r="D62" s="52" t="s">
        <v>172</v>
      </c>
      <c r="E62" s="52" t="s">
        <v>238</v>
      </c>
      <c r="F62" s="52" t="s">
        <v>239</v>
      </c>
      <c r="G62" s="52" t="s">
        <v>239</v>
      </c>
      <c r="H62" s="52" t="s">
        <v>245</v>
      </c>
      <c r="I62" s="52" t="s">
        <v>176</v>
      </c>
      <c r="J62" s="73">
        <v>0.5</v>
      </c>
      <c r="K62" s="52">
        <v>750000000</v>
      </c>
      <c r="L62" s="59" t="s">
        <v>177</v>
      </c>
      <c r="M62" s="52" t="s">
        <v>241</v>
      </c>
      <c r="N62" s="107" t="s">
        <v>246</v>
      </c>
      <c r="O62" s="108"/>
      <c r="P62" s="52" t="s">
        <v>243</v>
      </c>
      <c r="Q62" s="52" t="s">
        <v>244</v>
      </c>
      <c r="R62" s="108"/>
      <c r="S62" s="108"/>
      <c r="T62" s="108"/>
      <c r="U62" s="108"/>
      <c r="V62" s="57">
        <v>4438613.12</v>
      </c>
      <c r="W62" s="57">
        <f>V62*1.12</f>
        <v>4971246.6944000004</v>
      </c>
      <c r="X62" s="108"/>
      <c r="Y62" s="62">
        <v>2016</v>
      </c>
      <c r="Z62" s="108"/>
    </row>
    <row r="63" spans="3:26" s="51" customFormat="1" ht="276" customHeight="1" x14ac:dyDescent="0.25">
      <c r="C63" s="106" t="s">
        <v>87</v>
      </c>
      <c r="D63" s="52" t="s">
        <v>247</v>
      </c>
      <c r="E63" s="111" t="s">
        <v>248</v>
      </c>
      <c r="F63" s="111" t="s">
        <v>249</v>
      </c>
      <c r="G63" s="111" t="s">
        <v>250</v>
      </c>
      <c r="H63" s="94" t="s">
        <v>251</v>
      </c>
      <c r="I63" s="112" t="s">
        <v>176</v>
      </c>
      <c r="J63" s="113">
        <v>0.5</v>
      </c>
      <c r="K63" s="52">
        <v>750000000</v>
      </c>
      <c r="L63" s="59" t="s">
        <v>252</v>
      </c>
      <c r="M63" s="59" t="s">
        <v>241</v>
      </c>
      <c r="N63" s="107" t="s">
        <v>253</v>
      </c>
      <c r="O63" s="52"/>
      <c r="P63" s="73" t="s">
        <v>254</v>
      </c>
      <c r="Q63" s="52" t="s">
        <v>255</v>
      </c>
      <c r="R63" s="52"/>
      <c r="S63" s="52"/>
      <c r="T63" s="52"/>
      <c r="U63" s="57"/>
      <c r="V63" s="57">
        <v>129879116.64</v>
      </c>
      <c r="W63" s="57">
        <v>145464610.63999999</v>
      </c>
      <c r="X63" s="52"/>
      <c r="Y63" s="62">
        <v>2016</v>
      </c>
      <c r="Z63" s="52"/>
    </row>
    <row r="64" spans="3:26" s="51" customFormat="1" ht="147.75" customHeight="1" x14ac:dyDescent="0.25">
      <c r="C64" s="106" t="s">
        <v>88</v>
      </c>
      <c r="D64" s="66" t="s">
        <v>503</v>
      </c>
      <c r="E64" s="66" t="s">
        <v>536</v>
      </c>
      <c r="F64" s="66" t="s">
        <v>537</v>
      </c>
      <c r="G64" s="66" t="s">
        <v>537</v>
      </c>
      <c r="H64" s="66" t="s">
        <v>538</v>
      </c>
      <c r="I64" s="74" t="s">
        <v>189</v>
      </c>
      <c r="J64" s="75">
        <v>0.8</v>
      </c>
      <c r="K64" s="66">
        <v>750000000</v>
      </c>
      <c r="L64" s="66" t="s">
        <v>508</v>
      </c>
      <c r="M64" s="74" t="s">
        <v>396</v>
      </c>
      <c r="N64" s="66" t="s">
        <v>177</v>
      </c>
      <c r="O64" s="77"/>
      <c r="P64" s="114" t="s">
        <v>539</v>
      </c>
      <c r="Q64" s="66" t="s">
        <v>540</v>
      </c>
      <c r="R64" s="78"/>
      <c r="S64" s="78"/>
      <c r="T64" s="78"/>
      <c r="U64" s="81"/>
      <c r="V64" s="81">
        <v>1746000</v>
      </c>
      <c r="W64" s="81">
        <v>1955520</v>
      </c>
      <c r="X64" s="66"/>
      <c r="Y64" s="82">
        <v>2015</v>
      </c>
      <c r="Z64" s="81"/>
    </row>
    <row r="65" spans="3:26" s="51" customFormat="1" ht="186" customHeight="1" x14ac:dyDescent="0.25">
      <c r="C65" s="106" t="s">
        <v>92</v>
      </c>
      <c r="D65" s="66" t="s">
        <v>503</v>
      </c>
      <c r="E65" s="66" t="s">
        <v>541</v>
      </c>
      <c r="F65" s="66" t="s">
        <v>542</v>
      </c>
      <c r="G65" s="66" t="s">
        <v>542</v>
      </c>
      <c r="H65" s="66" t="s">
        <v>543</v>
      </c>
      <c r="I65" s="74" t="s">
        <v>189</v>
      </c>
      <c r="J65" s="75">
        <v>0.8</v>
      </c>
      <c r="K65" s="66">
        <v>750000000</v>
      </c>
      <c r="L65" s="66" t="s">
        <v>508</v>
      </c>
      <c r="M65" s="74" t="s">
        <v>396</v>
      </c>
      <c r="N65" s="66" t="s">
        <v>177</v>
      </c>
      <c r="O65" s="77"/>
      <c r="P65" s="114" t="s">
        <v>539</v>
      </c>
      <c r="Q65" s="66" t="s">
        <v>540</v>
      </c>
      <c r="R65" s="78"/>
      <c r="S65" s="78"/>
      <c r="T65" s="78"/>
      <c r="U65" s="81"/>
      <c r="V65" s="81">
        <v>1706677</v>
      </c>
      <c r="W65" s="81">
        <v>1911478.24</v>
      </c>
      <c r="X65" s="66"/>
      <c r="Y65" s="82">
        <v>2015</v>
      </c>
      <c r="Z65" s="81"/>
    </row>
    <row r="66" spans="3:26" s="51" customFormat="1" ht="223.5" customHeight="1" x14ac:dyDescent="0.25">
      <c r="C66" s="106" t="s">
        <v>93</v>
      </c>
      <c r="D66" s="66" t="s">
        <v>503</v>
      </c>
      <c r="E66" s="66" t="s">
        <v>544</v>
      </c>
      <c r="F66" s="66" t="s">
        <v>545</v>
      </c>
      <c r="G66" s="66" t="s">
        <v>546</v>
      </c>
      <c r="H66" s="66" t="s">
        <v>547</v>
      </c>
      <c r="I66" s="74" t="s">
        <v>189</v>
      </c>
      <c r="J66" s="75">
        <v>0.8</v>
      </c>
      <c r="K66" s="66">
        <v>750000000</v>
      </c>
      <c r="L66" s="66" t="s">
        <v>508</v>
      </c>
      <c r="M66" s="74" t="s">
        <v>396</v>
      </c>
      <c r="N66" s="66" t="s">
        <v>177</v>
      </c>
      <c r="O66" s="77"/>
      <c r="P66" s="114" t="s">
        <v>539</v>
      </c>
      <c r="Q66" s="66" t="s">
        <v>540</v>
      </c>
      <c r="R66" s="78"/>
      <c r="S66" s="78"/>
      <c r="T66" s="78"/>
      <c r="U66" s="81"/>
      <c r="V66" s="81">
        <v>1750000</v>
      </c>
      <c r="W66" s="81">
        <v>1960000</v>
      </c>
      <c r="X66" s="66"/>
      <c r="Y66" s="82">
        <v>2015</v>
      </c>
      <c r="Z66" s="81"/>
    </row>
    <row r="67" spans="3:26" s="51" customFormat="1" ht="223.5" customHeight="1" x14ac:dyDescent="0.25">
      <c r="C67" s="106" t="s">
        <v>94</v>
      </c>
      <c r="D67" s="66" t="s">
        <v>172</v>
      </c>
      <c r="E67" s="66" t="s">
        <v>607</v>
      </c>
      <c r="F67" s="66" t="s">
        <v>608</v>
      </c>
      <c r="G67" s="66" t="s">
        <v>608</v>
      </c>
      <c r="H67" s="66" t="s">
        <v>609</v>
      </c>
      <c r="I67" s="74" t="s">
        <v>189</v>
      </c>
      <c r="J67" s="75">
        <v>0.8</v>
      </c>
      <c r="K67" s="66">
        <v>750000000</v>
      </c>
      <c r="L67" s="66" t="s">
        <v>508</v>
      </c>
      <c r="M67" s="74" t="s">
        <v>396</v>
      </c>
      <c r="N67" s="66" t="s">
        <v>177</v>
      </c>
      <c r="O67" s="77"/>
      <c r="P67" s="114" t="s">
        <v>539</v>
      </c>
      <c r="Q67" s="66" t="s">
        <v>540</v>
      </c>
      <c r="R67" s="78"/>
      <c r="S67" s="78"/>
      <c r="T67" s="78"/>
      <c r="U67" s="81"/>
      <c r="V67" s="81">
        <v>1748000</v>
      </c>
      <c r="W67" s="81">
        <f>V67*1.12</f>
        <v>1957760.0000000002</v>
      </c>
      <c r="X67" s="66"/>
      <c r="Y67" s="78">
        <v>2015</v>
      </c>
      <c r="Z67" s="81"/>
    </row>
    <row r="68" spans="3:26" s="51" customFormat="1" ht="223.5" customHeight="1" x14ac:dyDescent="0.25">
      <c r="C68" s="106" t="s">
        <v>95</v>
      </c>
      <c r="D68" s="66" t="s">
        <v>172</v>
      </c>
      <c r="E68" s="66" t="s">
        <v>610</v>
      </c>
      <c r="F68" s="66" t="s">
        <v>611</v>
      </c>
      <c r="G68" s="66" t="s">
        <v>611</v>
      </c>
      <c r="H68" s="66" t="s">
        <v>612</v>
      </c>
      <c r="I68" s="74" t="s">
        <v>189</v>
      </c>
      <c r="J68" s="75">
        <v>0.8</v>
      </c>
      <c r="K68" s="66">
        <v>750000000</v>
      </c>
      <c r="L68" s="66" t="s">
        <v>508</v>
      </c>
      <c r="M68" s="74" t="s">
        <v>396</v>
      </c>
      <c r="N68" s="66" t="s">
        <v>177</v>
      </c>
      <c r="O68" s="77"/>
      <c r="P68" s="114" t="s">
        <v>539</v>
      </c>
      <c r="Q68" s="66" t="s">
        <v>540</v>
      </c>
      <c r="R68" s="78"/>
      <c r="S68" s="78"/>
      <c r="T68" s="78"/>
      <c r="U68" s="81"/>
      <c r="V68" s="81">
        <v>1582708</v>
      </c>
      <c r="W68" s="81">
        <f>V68*1.12</f>
        <v>1772632.9600000002</v>
      </c>
      <c r="X68" s="66"/>
      <c r="Y68" s="78">
        <v>2015</v>
      </c>
      <c r="Z68" s="81"/>
    </row>
    <row r="69" spans="3:26" s="51" customFormat="1" ht="181.5" customHeight="1" x14ac:dyDescent="0.2">
      <c r="C69" s="106" t="s">
        <v>96</v>
      </c>
      <c r="D69" s="66" t="s">
        <v>503</v>
      </c>
      <c r="E69" s="66" t="s">
        <v>548</v>
      </c>
      <c r="F69" s="66" t="s">
        <v>549</v>
      </c>
      <c r="G69" s="66" t="s">
        <v>549</v>
      </c>
      <c r="H69" s="66" t="s">
        <v>550</v>
      </c>
      <c r="I69" s="74" t="s">
        <v>189</v>
      </c>
      <c r="J69" s="75">
        <v>0.8</v>
      </c>
      <c r="K69" s="66">
        <v>750000000</v>
      </c>
      <c r="L69" s="66" t="s">
        <v>508</v>
      </c>
      <c r="M69" s="74" t="s">
        <v>396</v>
      </c>
      <c r="N69" s="66" t="s">
        <v>177</v>
      </c>
      <c r="O69" s="77"/>
      <c r="P69" s="114" t="s">
        <v>539</v>
      </c>
      <c r="Q69" s="66" t="s">
        <v>540</v>
      </c>
      <c r="R69" s="78"/>
      <c r="S69" s="78"/>
      <c r="T69" s="78"/>
      <c r="U69" s="81"/>
      <c r="V69" s="81">
        <v>4000000</v>
      </c>
      <c r="W69" s="81">
        <v>4480000</v>
      </c>
      <c r="X69" s="48"/>
      <c r="Y69" s="82">
        <v>2015</v>
      </c>
      <c r="Z69" s="81"/>
    </row>
    <row r="70" spans="3:26" s="51" customFormat="1" ht="202.5" customHeight="1" x14ac:dyDescent="0.2">
      <c r="C70" s="106" t="s">
        <v>613</v>
      </c>
      <c r="D70" s="66" t="s">
        <v>503</v>
      </c>
      <c r="E70" s="66" t="s">
        <v>551</v>
      </c>
      <c r="F70" s="66" t="s">
        <v>552</v>
      </c>
      <c r="G70" s="66" t="s">
        <v>552</v>
      </c>
      <c r="H70" s="66" t="s">
        <v>553</v>
      </c>
      <c r="I70" s="74" t="s">
        <v>189</v>
      </c>
      <c r="J70" s="75">
        <v>0.8</v>
      </c>
      <c r="K70" s="66">
        <v>750000000</v>
      </c>
      <c r="L70" s="66" t="s">
        <v>508</v>
      </c>
      <c r="M70" s="74" t="s">
        <v>396</v>
      </c>
      <c r="N70" s="66" t="s">
        <v>177</v>
      </c>
      <c r="O70" s="77"/>
      <c r="P70" s="114" t="s">
        <v>539</v>
      </c>
      <c r="Q70" s="66" t="s">
        <v>540</v>
      </c>
      <c r="R70" s="78"/>
      <c r="S70" s="78"/>
      <c r="T70" s="78"/>
      <c r="U70" s="81"/>
      <c r="V70" s="81">
        <v>12187340</v>
      </c>
      <c r="W70" s="81">
        <v>13649820.800000001</v>
      </c>
      <c r="X70" s="48"/>
      <c r="Y70" s="82">
        <v>2015</v>
      </c>
      <c r="Z70" s="81"/>
    </row>
    <row r="71" spans="3:26" s="51" customFormat="1" ht="176.25" customHeight="1" x14ac:dyDescent="0.2">
      <c r="C71" s="106" t="s">
        <v>614</v>
      </c>
      <c r="D71" s="66" t="s">
        <v>503</v>
      </c>
      <c r="E71" s="66" t="s">
        <v>554</v>
      </c>
      <c r="F71" s="66" t="s">
        <v>555</v>
      </c>
      <c r="G71" s="66" t="s">
        <v>555</v>
      </c>
      <c r="H71" s="66" t="s">
        <v>556</v>
      </c>
      <c r="I71" s="74" t="s">
        <v>189</v>
      </c>
      <c r="J71" s="75">
        <v>0.8</v>
      </c>
      <c r="K71" s="66">
        <v>750000000</v>
      </c>
      <c r="L71" s="66" t="s">
        <v>508</v>
      </c>
      <c r="M71" s="74" t="s">
        <v>396</v>
      </c>
      <c r="N71" s="66" t="s">
        <v>177</v>
      </c>
      <c r="O71" s="77"/>
      <c r="P71" s="114" t="s">
        <v>539</v>
      </c>
      <c r="Q71" s="66" t="s">
        <v>540</v>
      </c>
      <c r="R71" s="78"/>
      <c r="S71" s="78"/>
      <c r="T71" s="78"/>
      <c r="U71" s="81"/>
      <c r="V71" s="81">
        <v>12187340</v>
      </c>
      <c r="W71" s="81">
        <v>13649820.800000001</v>
      </c>
      <c r="X71" s="48"/>
      <c r="Y71" s="82">
        <v>2015</v>
      </c>
      <c r="Z71" s="81"/>
    </row>
    <row r="72" spans="3:26" s="51" customFormat="1" ht="176.25" customHeight="1" x14ac:dyDescent="0.25">
      <c r="C72" s="106" t="s">
        <v>647</v>
      </c>
      <c r="D72" s="66" t="s">
        <v>172</v>
      </c>
      <c r="E72" s="66" t="s">
        <v>640</v>
      </c>
      <c r="F72" s="115" t="s">
        <v>641</v>
      </c>
      <c r="G72" s="115" t="s">
        <v>641</v>
      </c>
      <c r="H72" s="98" t="s">
        <v>642</v>
      </c>
      <c r="I72" s="98" t="s">
        <v>201</v>
      </c>
      <c r="J72" s="99">
        <v>1</v>
      </c>
      <c r="K72" s="98">
        <v>750000000</v>
      </c>
      <c r="L72" s="98" t="s">
        <v>643</v>
      </c>
      <c r="M72" s="98" t="s">
        <v>644</v>
      </c>
      <c r="N72" s="98" t="s">
        <v>643</v>
      </c>
      <c r="O72" s="98"/>
      <c r="P72" s="98" t="s">
        <v>645</v>
      </c>
      <c r="Q72" s="98" t="s">
        <v>646</v>
      </c>
      <c r="R72" s="98"/>
      <c r="S72" s="98"/>
      <c r="T72" s="98"/>
      <c r="U72" s="98"/>
      <c r="V72" s="116">
        <f>7078571</f>
        <v>7078571</v>
      </c>
      <c r="W72" s="116">
        <f>V72*1.12</f>
        <v>7927999.5200000005</v>
      </c>
      <c r="X72" s="117"/>
      <c r="Y72" s="98">
        <v>2016</v>
      </c>
      <c r="Z72" s="98"/>
    </row>
    <row r="73" spans="3:26" s="51" customFormat="1" ht="176.25" customHeight="1" x14ac:dyDescent="0.25">
      <c r="C73" s="106" t="s">
        <v>712</v>
      </c>
      <c r="D73" s="66" t="s">
        <v>172</v>
      </c>
      <c r="E73" s="97" t="s">
        <v>692</v>
      </c>
      <c r="F73" s="98" t="s">
        <v>693</v>
      </c>
      <c r="G73" s="98" t="s">
        <v>694</v>
      </c>
      <c r="H73" s="98" t="s">
        <v>695</v>
      </c>
      <c r="I73" s="98" t="s">
        <v>176</v>
      </c>
      <c r="J73" s="99">
        <v>1</v>
      </c>
      <c r="K73" s="98">
        <v>750000000</v>
      </c>
      <c r="L73" s="59" t="s">
        <v>177</v>
      </c>
      <c r="M73" s="98" t="s">
        <v>696</v>
      </c>
      <c r="N73" s="98" t="s">
        <v>697</v>
      </c>
      <c r="O73" s="97"/>
      <c r="P73" s="98" t="s">
        <v>698</v>
      </c>
      <c r="Q73" s="75" t="s">
        <v>181</v>
      </c>
      <c r="R73" s="97"/>
      <c r="S73" s="97"/>
      <c r="T73" s="97"/>
      <c r="U73" s="97"/>
      <c r="V73" s="101">
        <v>13637962</v>
      </c>
      <c r="W73" s="102">
        <f>V73*1.12</f>
        <v>15274517.440000001</v>
      </c>
      <c r="X73" s="97"/>
      <c r="Y73" s="97">
        <v>2016</v>
      </c>
      <c r="Z73" s="118"/>
    </row>
    <row r="74" spans="3:26" s="51" customFormat="1" ht="176.25" customHeight="1" x14ac:dyDescent="0.25">
      <c r="C74" s="106" t="s">
        <v>713</v>
      </c>
      <c r="D74" s="66" t="s">
        <v>172</v>
      </c>
      <c r="E74" s="97" t="s">
        <v>699</v>
      </c>
      <c r="F74" s="98" t="s">
        <v>700</v>
      </c>
      <c r="G74" s="98" t="s">
        <v>700</v>
      </c>
      <c r="H74" s="98" t="s">
        <v>701</v>
      </c>
      <c r="I74" s="98" t="s">
        <v>176</v>
      </c>
      <c r="J74" s="99">
        <v>1</v>
      </c>
      <c r="K74" s="98">
        <v>750000000</v>
      </c>
      <c r="L74" s="59" t="s">
        <v>177</v>
      </c>
      <c r="M74" s="98" t="s">
        <v>696</v>
      </c>
      <c r="N74" s="98" t="s">
        <v>702</v>
      </c>
      <c r="O74" s="97"/>
      <c r="P74" s="98" t="s">
        <v>698</v>
      </c>
      <c r="Q74" s="75" t="s">
        <v>181</v>
      </c>
      <c r="R74" s="97"/>
      <c r="S74" s="97"/>
      <c r="T74" s="97"/>
      <c r="U74" s="97"/>
      <c r="V74" s="101">
        <v>3249832</v>
      </c>
      <c r="W74" s="102">
        <f>V74*1.12</f>
        <v>3639811.8400000003</v>
      </c>
      <c r="X74" s="97"/>
      <c r="Y74" s="97">
        <v>2016</v>
      </c>
      <c r="Z74" s="118"/>
    </row>
    <row r="75" spans="3:26" s="51" customFormat="1" ht="176.25" customHeight="1" x14ac:dyDescent="0.2">
      <c r="C75" s="106" t="s">
        <v>714</v>
      </c>
      <c r="D75" s="66" t="s">
        <v>172</v>
      </c>
      <c r="E75" s="97" t="s">
        <v>173</v>
      </c>
      <c r="F75" s="98" t="s">
        <v>174</v>
      </c>
      <c r="G75" s="98" t="s">
        <v>174</v>
      </c>
      <c r="H75" s="98" t="s">
        <v>703</v>
      </c>
      <c r="I75" s="98" t="s">
        <v>176</v>
      </c>
      <c r="J75" s="99">
        <v>1</v>
      </c>
      <c r="K75" s="98">
        <v>750000000</v>
      </c>
      <c r="L75" s="59" t="s">
        <v>177</v>
      </c>
      <c r="M75" s="98" t="s">
        <v>704</v>
      </c>
      <c r="N75" s="98" t="s">
        <v>705</v>
      </c>
      <c r="O75" s="100"/>
      <c r="P75" s="98" t="s">
        <v>706</v>
      </c>
      <c r="Q75" s="75" t="s">
        <v>181</v>
      </c>
      <c r="R75" s="100"/>
      <c r="S75" s="100"/>
      <c r="T75" s="100"/>
      <c r="U75" s="100"/>
      <c r="V75" s="101">
        <v>15948100</v>
      </c>
      <c r="W75" s="102">
        <v>17861872</v>
      </c>
      <c r="X75" s="105"/>
      <c r="Y75" s="97">
        <v>2016</v>
      </c>
      <c r="Z75" s="118"/>
    </row>
    <row r="76" spans="3:26" s="51" customFormat="1" ht="176.25" customHeight="1" x14ac:dyDescent="0.2">
      <c r="C76" s="106" t="s">
        <v>715</v>
      </c>
      <c r="D76" s="66" t="s">
        <v>172</v>
      </c>
      <c r="E76" s="97" t="s">
        <v>173</v>
      </c>
      <c r="F76" s="98" t="s">
        <v>174</v>
      </c>
      <c r="G76" s="98" t="s">
        <v>174</v>
      </c>
      <c r="H76" s="98" t="s">
        <v>707</v>
      </c>
      <c r="I76" s="98" t="s">
        <v>176</v>
      </c>
      <c r="J76" s="99">
        <v>1</v>
      </c>
      <c r="K76" s="98">
        <v>750000000</v>
      </c>
      <c r="L76" s="59" t="s">
        <v>177</v>
      </c>
      <c r="M76" s="98" t="s">
        <v>708</v>
      </c>
      <c r="N76" s="98" t="s">
        <v>185</v>
      </c>
      <c r="O76" s="100"/>
      <c r="P76" s="98" t="s">
        <v>709</v>
      </c>
      <c r="Q76" s="75" t="s">
        <v>181</v>
      </c>
      <c r="R76" s="100"/>
      <c r="S76" s="100"/>
      <c r="T76" s="100"/>
      <c r="U76" s="100"/>
      <c r="V76" s="101">
        <v>8833000</v>
      </c>
      <c r="W76" s="102">
        <f>V76*1.12</f>
        <v>9892960.0000000019</v>
      </c>
      <c r="X76" s="105"/>
      <c r="Y76" s="97">
        <v>2016</v>
      </c>
      <c r="Z76" s="118"/>
    </row>
    <row r="77" spans="3:26" s="51" customFormat="1" ht="176.25" customHeight="1" x14ac:dyDescent="0.2">
      <c r="C77" s="106" t="s">
        <v>716</v>
      </c>
      <c r="D77" s="66" t="s">
        <v>172</v>
      </c>
      <c r="E77" s="97" t="s">
        <v>173</v>
      </c>
      <c r="F77" s="98" t="s">
        <v>174</v>
      </c>
      <c r="G77" s="98" t="s">
        <v>174</v>
      </c>
      <c r="H77" s="98" t="s">
        <v>710</v>
      </c>
      <c r="I77" s="98" t="s">
        <v>176</v>
      </c>
      <c r="J77" s="99">
        <v>1</v>
      </c>
      <c r="K77" s="98">
        <v>750000000</v>
      </c>
      <c r="L77" s="59" t="s">
        <v>177</v>
      </c>
      <c r="M77" s="98" t="s">
        <v>708</v>
      </c>
      <c r="N77" s="98" t="s">
        <v>185</v>
      </c>
      <c r="O77" s="100"/>
      <c r="P77" s="98" t="s">
        <v>709</v>
      </c>
      <c r="Q77" s="75" t="s">
        <v>181</v>
      </c>
      <c r="R77" s="100"/>
      <c r="S77" s="100"/>
      <c r="T77" s="100"/>
      <c r="U77" s="100"/>
      <c r="V77" s="101">
        <v>14244000</v>
      </c>
      <c r="W77" s="102">
        <f t="shared" ref="W77:W78" si="2">V77*1.12</f>
        <v>15953280.000000002</v>
      </c>
      <c r="X77" s="105"/>
      <c r="Y77" s="97">
        <v>2016</v>
      </c>
      <c r="Z77" s="118"/>
    </row>
    <row r="78" spans="3:26" s="51" customFormat="1" ht="176.25" customHeight="1" x14ac:dyDescent="0.2">
      <c r="C78" s="106" t="s">
        <v>717</v>
      </c>
      <c r="D78" s="66" t="s">
        <v>172</v>
      </c>
      <c r="E78" s="97" t="s">
        <v>173</v>
      </c>
      <c r="F78" s="98" t="s">
        <v>174</v>
      </c>
      <c r="G78" s="98" t="s">
        <v>174</v>
      </c>
      <c r="H78" s="98" t="s">
        <v>711</v>
      </c>
      <c r="I78" s="98" t="s">
        <v>176</v>
      </c>
      <c r="J78" s="99">
        <v>1</v>
      </c>
      <c r="K78" s="98">
        <v>750000000</v>
      </c>
      <c r="L78" s="59" t="s">
        <v>177</v>
      </c>
      <c r="M78" s="98" t="s">
        <v>708</v>
      </c>
      <c r="N78" s="98" t="s">
        <v>185</v>
      </c>
      <c r="O78" s="100"/>
      <c r="P78" s="98" t="s">
        <v>709</v>
      </c>
      <c r="Q78" s="75" t="s">
        <v>181</v>
      </c>
      <c r="R78" s="100"/>
      <c r="S78" s="100"/>
      <c r="T78" s="100"/>
      <c r="U78" s="100"/>
      <c r="V78" s="101">
        <v>7267000</v>
      </c>
      <c r="W78" s="102">
        <f t="shared" si="2"/>
        <v>8139040.0000000009</v>
      </c>
      <c r="X78" s="105"/>
      <c r="Y78" s="97">
        <v>2016</v>
      </c>
      <c r="Z78" s="119"/>
    </row>
    <row r="79" spans="3:26" s="51" customFormat="1" ht="176.25" customHeight="1" x14ac:dyDescent="0.25">
      <c r="C79" s="106" t="s">
        <v>797</v>
      </c>
      <c r="D79" s="52" t="s">
        <v>247</v>
      </c>
      <c r="E79" s="111" t="s">
        <v>640</v>
      </c>
      <c r="F79" s="111" t="s">
        <v>641</v>
      </c>
      <c r="G79" s="111" t="s">
        <v>641</v>
      </c>
      <c r="H79" s="111" t="s">
        <v>795</v>
      </c>
      <c r="I79" s="112" t="s">
        <v>176</v>
      </c>
      <c r="J79" s="58">
        <v>1</v>
      </c>
      <c r="K79" s="52">
        <v>750000000</v>
      </c>
      <c r="L79" s="59" t="s">
        <v>252</v>
      </c>
      <c r="M79" s="59" t="s">
        <v>644</v>
      </c>
      <c r="N79" s="107" t="s">
        <v>330</v>
      </c>
      <c r="O79" s="52"/>
      <c r="P79" s="73" t="s">
        <v>796</v>
      </c>
      <c r="Q79" s="52" t="s">
        <v>255</v>
      </c>
      <c r="R79" s="52"/>
      <c r="S79" s="52"/>
      <c r="T79" s="52"/>
      <c r="U79" s="57"/>
      <c r="V79" s="57">
        <v>8000000</v>
      </c>
      <c r="W79" s="57">
        <f>V79*1.12</f>
        <v>8960000</v>
      </c>
      <c r="X79" s="52"/>
      <c r="Y79" s="52">
        <v>2016</v>
      </c>
      <c r="Z79" s="52"/>
    </row>
    <row r="80" spans="3:26" s="51" customFormat="1" ht="39" customHeight="1" x14ac:dyDescent="0.25">
      <c r="C80" s="238" t="s">
        <v>26</v>
      </c>
      <c r="D80" s="237"/>
      <c r="E80" s="52"/>
      <c r="F80" s="52"/>
      <c r="G80" s="52"/>
      <c r="H80" s="52"/>
      <c r="I80" s="52"/>
      <c r="J80" s="120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10"/>
      <c r="V80" s="121">
        <f>SUM(V58:V79)</f>
        <v>292326086.75999999</v>
      </c>
      <c r="W80" s="121">
        <f>SUM(W58:W79)</f>
        <v>327405217.17440003</v>
      </c>
      <c r="X80" s="52"/>
      <c r="Y80" s="62"/>
      <c r="Z80" s="52"/>
    </row>
    <row r="81" spans="3:26" s="122" customFormat="1" ht="15" customHeight="1" x14ac:dyDescent="0.25">
      <c r="C81" s="233" t="s">
        <v>84</v>
      </c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5"/>
    </row>
    <row r="82" spans="3:26" s="51" customFormat="1" ht="201.75" customHeight="1" x14ac:dyDescent="0.25">
      <c r="C82" s="96" t="s">
        <v>33</v>
      </c>
      <c r="D82" s="66" t="s">
        <v>172</v>
      </c>
      <c r="E82" s="97" t="s">
        <v>186</v>
      </c>
      <c r="F82" s="98" t="s">
        <v>187</v>
      </c>
      <c r="G82" s="98" t="s">
        <v>187</v>
      </c>
      <c r="H82" s="98" t="s">
        <v>188</v>
      </c>
      <c r="I82" s="97" t="s">
        <v>189</v>
      </c>
      <c r="J82" s="99">
        <v>1</v>
      </c>
      <c r="K82" s="98">
        <v>750000000</v>
      </c>
      <c r="L82" s="59" t="s">
        <v>177</v>
      </c>
      <c r="M82" s="98" t="s">
        <v>178</v>
      </c>
      <c r="N82" s="98" t="s">
        <v>185</v>
      </c>
      <c r="O82" s="97"/>
      <c r="P82" s="98" t="s">
        <v>180</v>
      </c>
      <c r="Q82" s="75" t="s">
        <v>190</v>
      </c>
      <c r="R82" s="97"/>
      <c r="S82" s="97"/>
      <c r="T82" s="97"/>
      <c r="U82" s="97"/>
      <c r="V82" s="102">
        <v>2501788</v>
      </c>
      <c r="W82" s="102">
        <v>2802002.56</v>
      </c>
      <c r="X82" s="97"/>
      <c r="Y82" s="103">
        <v>2015</v>
      </c>
      <c r="Z82" s="81"/>
    </row>
    <row r="83" spans="3:26" s="51" customFormat="1" ht="156" customHeight="1" x14ac:dyDescent="0.25">
      <c r="C83" s="98" t="s">
        <v>28</v>
      </c>
      <c r="D83" s="123" t="s">
        <v>172</v>
      </c>
      <c r="E83" s="124" t="s">
        <v>191</v>
      </c>
      <c r="F83" s="125" t="s">
        <v>192</v>
      </c>
      <c r="G83" s="126" t="s">
        <v>192</v>
      </c>
      <c r="H83" s="127"/>
      <c r="I83" s="78" t="s">
        <v>176</v>
      </c>
      <c r="J83" s="128">
        <v>1</v>
      </c>
      <c r="K83" s="66">
        <v>750000000</v>
      </c>
      <c r="L83" s="129" t="s">
        <v>177</v>
      </c>
      <c r="M83" s="130" t="s">
        <v>193</v>
      </c>
      <c r="N83" s="129" t="s">
        <v>194</v>
      </c>
      <c r="O83" s="131"/>
      <c r="P83" s="131" t="s">
        <v>195</v>
      </c>
      <c r="Q83" s="132" t="s">
        <v>196</v>
      </c>
      <c r="R83" s="127"/>
      <c r="S83" s="127"/>
      <c r="T83" s="127"/>
      <c r="U83" s="127"/>
      <c r="V83" s="81">
        <v>11114040</v>
      </c>
      <c r="W83" s="102">
        <v>12447724.800000001</v>
      </c>
      <c r="X83" s="78"/>
      <c r="Y83" s="127" t="s">
        <v>197</v>
      </c>
      <c r="Z83" s="81"/>
    </row>
    <row r="84" spans="3:26" s="51" customFormat="1" ht="183" customHeight="1" x14ac:dyDescent="0.25">
      <c r="C84" s="133" t="s">
        <v>29</v>
      </c>
      <c r="D84" s="134" t="s">
        <v>172</v>
      </c>
      <c r="E84" s="135" t="s">
        <v>198</v>
      </c>
      <c r="F84" s="125" t="s">
        <v>199</v>
      </c>
      <c r="G84" s="126" t="s">
        <v>199</v>
      </c>
      <c r="H84" s="127" t="s">
        <v>200</v>
      </c>
      <c r="I84" s="78" t="s">
        <v>201</v>
      </c>
      <c r="J84" s="128">
        <v>1</v>
      </c>
      <c r="K84" s="136">
        <v>750000000</v>
      </c>
      <c r="L84" s="137" t="s">
        <v>177</v>
      </c>
      <c r="M84" s="130" t="s">
        <v>193</v>
      </c>
      <c r="N84" s="137" t="s">
        <v>202</v>
      </c>
      <c r="O84" s="131"/>
      <c r="P84" s="131" t="s">
        <v>195</v>
      </c>
      <c r="Q84" s="138" t="s">
        <v>196</v>
      </c>
      <c r="R84" s="127"/>
      <c r="S84" s="127"/>
      <c r="T84" s="127"/>
      <c r="U84" s="127"/>
      <c r="V84" s="81">
        <v>2727000</v>
      </c>
      <c r="W84" s="102">
        <v>3054240.0000000005</v>
      </c>
      <c r="X84" s="78"/>
      <c r="Y84" s="139" t="s">
        <v>197</v>
      </c>
      <c r="Z84" s="81"/>
    </row>
    <row r="85" spans="3:26" s="51" customFormat="1" ht="183" customHeight="1" x14ac:dyDescent="0.25">
      <c r="C85" s="106" t="s">
        <v>34</v>
      </c>
      <c r="D85" s="134" t="s">
        <v>172</v>
      </c>
      <c r="E85" s="123" t="s">
        <v>203</v>
      </c>
      <c r="F85" s="125" t="s">
        <v>204</v>
      </c>
      <c r="G85" s="126" t="s">
        <v>204</v>
      </c>
      <c r="H85" s="127"/>
      <c r="I85" s="78" t="s">
        <v>189</v>
      </c>
      <c r="J85" s="128">
        <v>1</v>
      </c>
      <c r="K85" s="136">
        <v>750000000</v>
      </c>
      <c r="L85" s="137" t="s">
        <v>194</v>
      </c>
      <c r="M85" s="130" t="s">
        <v>193</v>
      </c>
      <c r="N85" s="137" t="s">
        <v>194</v>
      </c>
      <c r="O85" s="131"/>
      <c r="P85" s="131" t="s">
        <v>195</v>
      </c>
      <c r="Q85" s="138" t="s">
        <v>205</v>
      </c>
      <c r="R85" s="127"/>
      <c r="S85" s="127"/>
      <c r="T85" s="127"/>
      <c r="U85" s="127"/>
      <c r="V85" s="81">
        <v>1346380.9</v>
      </c>
      <c r="W85" s="102">
        <v>1507946.61</v>
      </c>
      <c r="X85" s="78" t="s">
        <v>206</v>
      </c>
      <c r="Y85" s="139" t="s">
        <v>197</v>
      </c>
      <c r="Z85" s="81"/>
    </row>
    <row r="86" spans="3:26" s="51" customFormat="1" ht="174.75" customHeight="1" x14ac:dyDescent="0.25">
      <c r="C86" s="133" t="s">
        <v>47</v>
      </c>
      <c r="D86" s="134" t="s">
        <v>172</v>
      </c>
      <c r="E86" s="123" t="s">
        <v>207</v>
      </c>
      <c r="F86" s="125" t="s">
        <v>208</v>
      </c>
      <c r="G86" s="126" t="s">
        <v>208</v>
      </c>
      <c r="H86" s="127"/>
      <c r="I86" s="78" t="s">
        <v>189</v>
      </c>
      <c r="J86" s="128">
        <v>1</v>
      </c>
      <c r="K86" s="136">
        <v>750000000</v>
      </c>
      <c r="L86" s="137" t="s">
        <v>194</v>
      </c>
      <c r="M86" s="130" t="s">
        <v>193</v>
      </c>
      <c r="N86" s="137" t="s">
        <v>194</v>
      </c>
      <c r="O86" s="131"/>
      <c r="P86" s="131" t="s">
        <v>195</v>
      </c>
      <c r="Q86" s="138" t="s">
        <v>196</v>
      </c>
      <c r="R86" s="127"/>
      <c r="S86" s="127"/>
      <c r="T86" s="127"/>
      <c r="U86" s="127"/>
      <c r="V86" s="81">
        <v>434600</v>
      </c>
      <c r="W86" s="102">
        <v>486752.00000000006</v>
      </c>
      <c r="X86" s="78"/>
      <c r="Y86" s="139" t="s">
        <v>197</v>
      </c>
      <c r="Z86" s="81"/>
    </row>
    <row r="87" spans="3:26" s="51" customFormat="1" ht="165" customHeight="1" x14ac:dyDescent="0.25">
      <c r="C87" s="133" t="s">
        <v>48</v>
      </c>
      <c r="D87" s="134" t="s">
        <v>172</v>
      </c>
      <c r="E87" s="123" t="s">
        <v>209</v>
      </c>
      <c r="F87" s="125" t="s">
        <v>210</v>
      </c>
      <c r="G87" s="126" t="s">
        <v>211</v>
      </c>
      <c r="H87" s="127"/>
      <c r="I87" s="78" t="s">
        <v>189</v>
      </c>
      <c r="J87" s="128">
        <v>1</v>
      </c>
      <c r="K87" s="136">
        <v>750000000</v>
      </c>
      <c r="L87" s="137" t="s">
        <v>194</v>
      </c>
      <c r="M87" s="130" t="s">
        <v>193</v>
      </c>
      <c r="N87" s="137" t="s">
        <v>194</v>
      </c>
      <c r="O87" s="131"/>
      <c r="P87" s="131" t="s">
        <v>195</v>
      </c>
      <c r="Q87" s="138" t="s">
        <v>196</v>
      </c>
      <c r="R87" s="127"/>
      <c r="S87" s="127"/>
      <c r="T87" s="127"/>
      <c r="U87" s="127"/>
      <c r="V87" s="81">
        <v>150000</v>
      </c>
      <c r="W87" s="102">
        <v>168000.00000000003</v>
      </c>
      <c r="X87" s="78"/>
      <c r="Y87" s="139" t="s">
        <v>197</v>
      </c>
      <c r="Z87" s="81"/>
    </row>
    <row r="88" spans="3:26" s="51" customFormat="1" ht="170.25" customHeight="1" x14ac:dyDescent="0.25">
      <c r="C88" s="106" t="s">
        <v>49</v>
      </c>
      <c r="D88" s="134" t="s">
        <v>172</v>
      </c>
      <c r="E88" s="123" t="s">
        <v>212</v>
      </c>
      <c r="F88" s="140" t="s">
        <v>213</v>
      </c>
      <c r="G88" s="141" t="s">
        <v>213</v>
      </c>
      <c r="H88" s="127"/>
      <c r="I88" s="78" t="s">
        <v>189</v>
      </c>
      <c r="J88" s="128">
        <v>1</v>
      </c>
      <c r="K88" s="136">
        <v>750000000</v>
      </c>
      <c r="L88" s="137" t="s">
        <v>194</v>
      </c>
      <c r="M88" s="130" t="s">
        <v>193</v>
      </c>
      <c r="N88" s="137" t="s">
        <v>194</v>
      </c>
      <c r="O88" s="131"/>
      <c r="P88" s="131" t="s">
        <v>195</v>
      </c>
      <c r="Q88" s="138" t="s">
        <v>196</v>
      </c>
      <c r="R88" s="127"/>
      <c r="S88" s="127"/>
      <c r="T88" s="127"/>
      <c r="U88" s="127"/>
      <c r="V88" s="81">
        <v>4080000</v>
      </c>
      <c r="W88" s="102">
        <v>4569600</v>
      </c>
      <c r="X88" s="78"/>
      <c r="Y88" s="139" t="s">
        <v>197</v>
      </c>
      <c r="Z88" s="81"/>
    </row>
    <row r="89" spans="3:26" s="51" customFormat="1" ht="171.75" customHeight="1" x14ac:dyDescent="0.25">
      <c r="C89" s="133" t="s">
        <v>50</v>
      </c>
      <c r="D89" s="134" t="s">
        <v>172</v>
      </c>
      <c r="E89" s="142" t="s">
        <v>214</v>
      </c>
      <c r="F89" s="140" t="s">
        <v>215</v>
      </c>
      <c r="G89" s="140" t="s">
        <v>215</v>
      </c>
      <c r="H89" s="127"/>
      <c r="I89" s="78" t="s">
        <v>201</v>
      </c>
      <c r="J89" s="128">
        <v>1</v>
      </c>
      <c r="K89" s="136">
        <v>750000000</v>
      </c>
      <c r="L89" s="137" t="s">
        <v>194</v>
      </c>
      <c r="M89" s="130" t="s">
        <v>313</v>
      </c>
      <c r="N89" s="137" t="s">
        <v>194</v>
      </c>
      <c r="O89" s="131"/>
      <c r="P89" s="131" t="s">
        <v>621</v>
      </c>
      <c r="Q89" s="138" t="s">
        <v>196</v>
      </c>
      <c r="R89" s="127"/>
      <c r="S89" s="127"/>
      <c r="T89" s="127"/>
      <c r="U89" s="127"/>
      <c r="V89" s="81">
        <v>3215000</v>
      </c>
      <c r="W89" s="102">
        <v>3600800.0000000005</v>
      </c>
      <c r="X89" s="78"/>
      <c r="Y89" s="139" t="s">
        <v>197</v>
      </c>
      <c r="Z89" s="81"/>
    </row>
    <row r="90" spans="3:26" s="51" customFormat="1" ht="232.5" customHeight="1" x14ac:dyDescent="0.25">
      <c r="C90" s="133" t="s">
        <v>51</v>
      </c>
      <c r="D90" s="52" t="s">
        <v>172</v>
      </c>
      <c r="E90" s="143" t="s">
        <v>256</v>
      </c>
      <c r="F90" s="144" t="s">
        <v>818</v>
      </c>
      <c r="G90" s="144" t="s">
        <v>819</v>
      </c>
      <c r="H90" s="145" t="s">
        <v>257</v>
      </c>
      <c r="I90" s="112" t="s">
        <v>189</v>
      </c>
      <c r="J90" s="113">
        <v>1</v>
      </c>
      <c r="K90" s="52">
        <v>750000000</v>
      </c>
      <c r="L90" s="59" t="s">
        <v>177</v>
      </c>
      <c r="M90" s="59" t="s">
        <v>220</v>
      </c>
      <c r="N90" s="107" t="s">
        <v>258</v>
      </c>
      <c r="O90" s="52"/>
      <c r="P90" s="73" t="s">
        <v>223</v>
      </c>
      <c r="Q90" s="52" t="s">
        <v>259</v>
      </c>
      <c r="R90" s="52"/>
      <c r="S90" s="52"/>
      <c r="T90" s="57"/>
      <c r="U90" s="52"/>
      <c r="V90" s="81">
        <v>452163772.94</v>
      </c>
      <c r="W90" s="102">
        <v>506423425.69</v>
      </c>
      <c r="X90" s="52" t="s">
        <v>206</v>
      </c>
      <c r="Y90" s="62" t="s">
        <v>197</v>
      </c>
      <c r="Z90" s="81"/>
    </row>
    <row r="91" spans="3:26" s="51" customFormat="1" ht="206.25" customHeight="1" x14ac:dyDescent="0.25">
      <c r="C91" s="106" t="s">
        <v>52</v>
      </c>
      <c r="D91" s="52" t="s">
        <v>172</v>
      </c>
      <c r="E91" s="143" t="s">
        <v>256</v>
      </c>
      <c r="F91" s="144" t="s">
        <v>818</v>
      </c>
      <c r="G91" s="144" t="s">
        <v>819</v>
      </c>
      <c r="H91" s="145" t="s">
        <v>260</v>
      </c>
      <c r="I91" s="112" t="s">
        <v>189</v>
      </c>
      <c r="J91" s="113">
        <v>1</v>
      </c>
      <c r="K91" s="52">
        <v>750000000</v>
      </c>
      <c r="L91" s="59" t="s">
        <v>177</v>
      </c>
      <c r="M91" s="59" t="s">
        <v>220</v>
      </c>
      <c r="N91" s="107" t="s">
        <v>261</v>
      </c>
      <c r="O91" s="52"/>
      <c r="P91" s="73" t="s">
        <v>262</v>
      </c>
      <c r="Q91" s="52" t="s">
        <v>259</v>
      </c>
      <c r="R91" s="52"/>
      <c r="S91" s="52"/>
      <c r="T91" s="57"/>
      <c r="U91" s="52"/>
      <c r="V91" s="146">
        <v>371372950</v>
      </c>
      <c r="W91" s="102">
        <v>415937704</v>
      </c>
      <c r="X91" s="52" t="s">
        <v>206</v>
      </c>
      <c r="Y91" s="62" t="s">
        <v>197</v>
      </c>
      <c r="Z91" s="81"/>
    </row>
    <row r="92" spans="3:26" s="51" customFormat="1" ht="165" customHeight="1" x14ac:dyDescent="0.25">
      <c r="C92" s="133" t="s">
        <v>53</v>
      </c>
      <c r="D92" s="52" t="s">
        <v>172</v>
      </c>
      <c r="E92" s="111" t="s">
        <v>263</v>
      </c>
      <c r="F92" s="111" t="s">
        <v>264</v>
      </c>
      <c r="G92" s="111" t="s">
        <v>265</v>
      </c>
      <c r="H92" s="145" t="s">
        <v>266</v>
      </c>
      <c r="I92" s="112" t="s">
        <v>189</v>
      </c>
      <c r="J92" s="113">
        <v>0.83</v>
      </c>
      <c r="K92" s="52">
        <v>750000000</v>
      </c>
      <c r="L92" s="59" t="s">
        <v>177</v>
      </c>
      <c r="M92" s="59" t="s">
        <v>220</v>
      </c>
      <c r="N92" s="107" t="s">
        <v>258</v>
      </c>
      <c r="O92" s="52"/>
      <c r="P92" s="73" t="s">
        <v>262</v>
      </c>
      <c r="Q92" s="52" t="s">
        <v>259</v>
      </c>
      <c r="R92" s="52"/>
      <c r="S92" s="52"/>
      <c r="T92" s="52"/>
      <c r="U92" s="57"/>
      <c r="V92" s="146">
        <v>151875000</v>
      </c>
      <c r="W92" s="102">
        <v>170100000</v>
      </c>
      <c r="X92" s="52" t="s">
        <v>206</v>
      </c>
      <c r="Y92" s="62" t="s">
        <v>197</v>
      </c>
      <c r="Z92" s="81"/>
    </row>
    <row r="93" spans="3:26" s="51" customFormat="1" ht="129.75" customHeight="1" x14ac:dyDescent="0.25">
      <c r="C93" s="98" t="s">
        <v>54</v>
      </c>
      <c r="D93" s="52" t="s">
        <v>172</v>
      </c>
      <c r="E93" s="111" t="s">
        <v>263</v>
      </c>
      <c r="F93" s="111" t="s">
        <v>264</v>
      </c>
      <c r="G93" s="111" t="s">
        <v>265</v>
      </c>
      <c r="H93" s="145" t="s">
        <v>267</v>
      </c>
      <c r="I93" s="112" t="s">
        <v>189</v>
      </c>
      <c r="J93" s="113">
        <v>0.83</v>
      </c>
      <c r="K93" s="52">
        <v>750000000</v>
      </c>
      <c r="L93" s="59" t="s">
        <v>177</v>
      </c>
      <c r="M93" s="59" t="s">
        <v>220</v>
      </c>
      <c r="N93" s="107" t="s">
        <v>261</v>
      </c>
      <c r="O93" s="52"/>
      <c r="P93" s="73" t="s">
        <v>262</v>
      </c>
      <c r="Q93" s="52" t="s">
        <v>259</v>
      </c>
      <c r="R93" s="52"/>
      <c r="S93" s="52"/>
      <c r="T93" s="52"/>
      <c r="U93" s="57"/>
      <c r="V93" s="57">
        <v>234642857.13999999</v>
      </c>
      <c r="W93" s="102">
        <v>262800000</v>
      </c>
      <c r="X93" s="52" t="s">
        <v>206</v>
      </c>
      <c r="Y93" s="62" t="s">
        <v>197</v>
      </c>
      <c r="Z93" s="81"/>
    </row>
    <row r="94" spans="3:26" s="51" customFormat="1" ht="206.25" customHeight="1" x14ac:dyDescent="0.25">
      <c r="C94" s="106" t="s">
        <v>55</v>
      </c>
      <c r="D94" s="52" t="s">
        <v>172</v>
      </c>
      <c r="E94" s="147" t="s">
        <v>268</v>
      </c>
      <c r="F94" s="144" t="s">
        <v>269</v>
      </c>
      <c r="G94" s="144" t="s">
        <v>269</v>
      </c>
      <c r="H94" s="145" t="s">
        <v>270</v>
      </c>
      <c r="I94" s="52" t="s">
        <v>189</v>
      </c>
      <c r="J94" s="67">
        <v>1</v>
      </c>
      <c r="K94" s="52">
        <v>750000000</v>
      </c>
      <c r="L94" s="59" t="s">
        <v>177</v>
      </c>
      <c r="M94" s="59" t="s">
        <v>220</v>
      </c>
      <c r="N94" s="107" t="s">
        <v>221</v>
      </c>
      <c r="O94" s="52"/>
      <c r="P94" s="73" t="s">
        <v>223</v>
      </c>
      <c r="Q94" s="73" t="s">
        <v>271</v>
      </c>
      <c r="R94" s="52"/>
      <c r="S94" s="107"/>
      <c r="T94" s="109"/>
      <c r="U94" s="57"/>
      <c r="V94" s="57">
        <v>764742.23</v>
      </c>
      <c r="W94" s="102">
        <v>856511.29760000005</v>
      </c>
      <c r="X94" s="52" t="s">
        <v>206</v>
      </c>
      <c r="Y94" s="62" t="s">
        <v>197</v>
      </c>
      <c r="Z94" s="81"/>
    </row>
    <row r="95" spans="3:26" s="51" customFormat="1" ht="113.25" customHeight="1" x14ac:dyDescent="0.25">
      <c r="C95" s="133" t="s">
        <v>56</v>
      </c>
      <c r="D95" s="52" t="s">
        <v>172</v>
      </c>
      <c r="E95" s="147" t="s">
        <v>272</v>
      </c>
      <c r="F95" s="52" t="s">
        <v>273</v>
      </c>
      <c r="G95" s="148" t="s">
        <v>273</v>
      </c>
      <c r="H95" s="148" t="s">
        <v>274</v>
      </c>
      <c r="I95" s="112" t="s">
        <v>189</v>
      </c>
      <c r="J95" s="113">
        <v>0.5</v>
      </c>
      <c r="K95" s="52">
        <v>750000000</v>
      </c>
      <c r="L95" s="59" t="s">
        <v>177</v>
      </c>
      <c r="M95" s="59" t="s">
        <v>220</v>
      </c>
      <c r="N95" s="107" t="s">
        <v>275</v>
      </c>
      <c r="O95" s="52"/>
      <c r="P95" s="73" t="s">
        <v>223</v>
      </c>
      <c r="Q95" s="73" t="s">
        <v>271</v>
      </c>
      <c r="R95" s="52"/>
      <c r="S95" s="52"/>
      <c r="T95" s="109"/>
      <c r="U95" s="57"/>
      <c r="V95" s="57">
        <v>561750000</v>
      </c>
      <c r="W95" s="102">
        <v>629160000.00000012</v>
      </c>
      <c r="X95" s="52"/>
      <c r="Y95" s="62" t="s">
        <v>197</v>
      </c>
      <c r="Z95" s="81"/>
    </row>
    <row r="96" spans="3:26" s="51" customFormat="1" ht="123.75" customHeight="1" x14ac:dyDescent="0.25">
      <c r="C96" s="133" t="s">
        <v>57</v>
      </c>
      <c r="D96" s="52" t="s">
        <v>172</v>
      </c>
      <c r="E96" s="149" t="s">
        <v>276</v>
      </c>
      <c r="F96" s="145" t="s">
        <v>277</v>
      </c>
      <c r="G96" s="150" t="s">
        <v>278</v>
      </c>
      <c r="H96" s="145" t="s">
        <v>279</v>
      </c>
      <c r="I96" s="52" t="s">
        <v>189</v>
      </c>
      <c r="J96" s="67">
        <v>1</v>
      </c>
      <c r="K96" s="52">
        <v>750000000</v>
      </c>
      <c r="L96" s="59" t="s">
        <v>177</v>
      </c>
      <c r="M96" s="59" t="s">
        <v>220</v>
      </c>
      <c r="N96" s="107" t="s">
        <v>221</v>
      </c>
      <c r="O96" s="52"/>
      <c r="P96" s="73" t="s">
        <v>223</v>
      </c>
      <c r="Q96" s="73" t="s">
        <v>280</v>
      </c>
      <c r="R96" s="52"/>
      <c r="S96" s="107"/>
      <c r="T96" s="151"/>
      <c r="U96" s="57"/>
      <c r="V96" s="57">
        <v>5541599.6699999999</v>
      </c>
      <c r="W96" s="102">
        <v>6206591.6304000001</v>
      </c>
      <c r="X96" s="52" t="s">
        <v>206</v>
      </c>
      <c r="Y96" s="62" t="s">
        <v>197</v>
      </c>
      <c r="Z96" s="81"/>
    </row>
    <row r="97" spans="3:26" s="51" customFormat="1" ht="171" customHeight="1" x14ac:dyDescent="0.25">
      <c r="C97" s="106" t="s">
        <v>58</v>
      </c>
      <c r="D97" s="52" t="s">
        <v>172</v>
      </c>
      <c r="E97" s="152" t="s">
        <v>281</v>
      </c>
      <c r="F97" s="73" t="s">
        <v>282</v>
      </c>
      <c r="G97" s="73" t="s">
        <v>283</v>
      </c>
      <c r="H97" s="73" t="s">
        <v>284</v>
      </c>
      <c r="I97" s="112" t="s">
        <v>176</v>
      </c>
      <c r="J97" s="113">
        <v>1</v>
      </c>
      <c r="K97" s="52">
        <v>750000000</v>
      </c>
      <c r="L97" s="59" t="s">
        <v>177</v>
      </c>
      <c r="M97" s="59" t="s">
        <v>220</v>
      </c>
      <c r="N97" s="107" t="s">
        <v>221</v>
      </c>
      <c r="O97" s="52"/>
      <c r="P97" s="73" t="s">
        <v>230</v>
      </c>
      <c r="Q97" s="150" t="s">
        <v>285</v>
      </c>
      <c r="R97" s="52"/>
      <c r="S97" s="52"/>
      <c r="T97" s="52"/>
      <c r="U97" s="57"/>
      <c r="V97" s="57">
        <v>11796633</v>
      </c>
      <c r="W97" s="102">
        <v>13212228.960000001</v>
      </c>
      <c r="X97" s="52"/>
      <c r="Y97" s="62" t="s">
        <v>197</v>
      </c>
      <c r="Z97" s="81"/>
    </row>
    <row r="98" spans="3:26" s="51" customFormat="1" ht="192.75" customHeight="1" x14ac:dyDescent="0.25">
      <c r="C98" s="133" t="s">
        <v>59</v>
      </c>
      <c r="D98" s="52" t="s">
        <v>172</v>
      </c>
      <c r="E98" s="152" t="s">
        <v>281</v>
      </c>
      <c r="F98" s="73" t="s">
        <v>286</v>
      </c>
      <c r="G98" s="73" t="s">
        <v>283</v>
      </c>
      <c r="H98" s="73" t="s">
        <v>287</v>
      </c>
      <c r="I98" s="112" t="s">
        <v>176</v>
      </c>
      <c r="J98" s="113">
        <v>1</v>
      </c>
      <c r="K98" s="52">
        <v>750000000</v>
      </c>
      <c r="L98" s="59" t="s">
        <v>177</v>
      </c>
      <c r="M98" s="59" t="s">
        <v>220</v>
      </c>
      <c r="N98" s="107" t="s">
        <v>288</v>
      </c>
      <c r="O98" s="52"/>
      <c r="P98" s="73" t="s">
        <v>223</v>
      </c>
      <c r="Q98" s="150" t="s">
        <v>289</v>
      </c>
      <c r="R98" s="52"/>
      <c r="S98" s="52"/>
      <c r="T98" s="52"/>
      <c r="U98" s="57"/>
      <c r="V98" s="57">
        <v>12436101</v>
      </c>
      <c r="W98" s="102">
        <v>13928433.120000001</v>
      </c>
      <c r="X98" s="52"/>
      <c r="Y98" s="62" t="s">
        <v>197</v>
      </c>
      <c r="Z98" s="81"/>
    </row>
    <row r="99" spans="3:26" s="51" customFormat="1" ht="184.5" customHeight="1" x14ac:dyDescent="0.25">
      <c r="C99" s="133" t="s">
        <v>60</v>
      </c>
      <c r="D99" s="52" t="s">
        <v>172</v>
      </c>
      <c r="E99" s="152" t="s">
        <v>281</v>
      </c>
      <c r="F99" s="73" t="s">
        <v>286</v>
      </c>
      <c r="G99" s="73" t="s">
        <v>283</v>
      </c>
      <c r="H99" s="73" t="s">
        <v>290</v>
      </c>
      <c r="I99" s="112" t="s">
        <v>176</v>
      </c>
      <c r="J99" s="113">
        <v>1</v>
      </c>
      <c r="K99" s="52">
        <v>750000000</v>
      </c>
      <c r="L99" s="59" t="s">
        <v>177</v>
      </c>
      <c r="M99" s="59" t="s">
        <v>220</v>
      </c>
      <c r="N99" s="107" t="s">
        <v>221</v>
      </c>
      <c r="O99" s="52"/>
      <c r="P99" s="73" t="s">
        <v>230</v>
      </c>
      <c r="Q99" s="150" t="s">
        <v>289</v>
      </c>
      <c r="R99" s="52"/>
      <c r="S99" s="52"/>
      <c r="T99" s="52"/>
      <c r="U99" s="57"/>
      <c r="V99" s="57">
        <v>1811521</v>
      </c>
      <c r="W99" s="102">
        <v>2028903.5200000003</v>
      </c>
      <c r="X99" s="52"/>
      <c r="Y99" s="62" t="s">
        <v>197</v>
      </c>
      <c r="Z99" s="81"/>
    </row>
    <row r="100" spans="3:26" s="51" customFormat="1" ht="177" customHeight="1" x14ac:dyDescent="0.25">
      <c r="C100" s="106" t="s">
        <v>61</v>
      </c>
      <c r="D100" s="52" t="s">
        <v>172</v>
      </c>
      <c r="E100" s="152" t="s">
        <v>281</v>
      </c>
      <c r="F100" s="73" t="s">
        <v>286</v>
      </c>
      <c r="G100" s="73" t="s">
        <v>283</v>
      </c>
      <c r="H100" s="73" t="s">
        <v>291</v>
      </c>
      <c r="I100" s="112" t="s">
        <v>176</v>
      </c>
      <c r="J100" s="113">
        <v>1</v>
      </c>
      <c r="K100" s="52">
        <v>750000000</v>
      </c>
      <c r="L100" s="59" t="s">
        <v>177</v>
      </c>
      <c r="M100" s="59" t="s">
        <v>220</v>
      </c>
      <c r="N100" s="107" t="s">
        <v>229</v>
      </c>
      <c r="O100" s="52"/>
      <c r="P100" s="73" t="s">
        <v>223</v>
      </c>
      <c r="Q100" s="150" t="s">
        <v>285</v>
      </c>
      <c r="R100" s="52"/>
      <c r="S100" s="52"/>
      <c r="T100" s="52"/>
      <c r="U100" s="57"/>
      <c r="V100" s="57">
        <v>7763666</v>
      </c>
      <c r="W100" s="102">
        <v>8695305.9199999999</v>
      </c>
      <c r="X100" s="52"/>
      <c r="Y100" s="62" t="s">
        <v>197</v>
      </c>
      <c r="Z100" s="81"/>
    </row>
    <row r="101" spans="3:26" s="51" customFormat="1" ht="175.5" customHeight="1" x14ac:dyDescent="0.25">
      <c r="C101" s="133" t="s">
        <v>62</v>
      </c>
      <c r="D101" s="52" t="s">
        <v>172</v>
      </c>
      <c r="E101" s="152" t="s">
        <v>281</v>
      </c>
      <c r="F101" s="73" t="s">
        <v>286</v>
      </c>
      <c r="G101" s="73" t="s">
        <v>283</v>
      </c>
      <c r="H101" s="73" t="s">
        <v>292</v>
      </c>
      <c r="I101" s="112" t="s">
        <v>189</v>
      </c>
      <c r="J101" s="113">
        <v>1</v>
      </c>
      <c r="K101" s="52">
        <v>750000000</v>
      </c>
      <c r="L101" s="59" t="s">
        <v>177</v>
      </c>
      <c r="M101" s="59" t="s">
        <v>220</v>
      </c>
      <c r="N101" s="107" t="s">
        <v>221</v>
      </c>
      <c r="O101" s="52"/>
      <c r="P101" s="73" t="s">
        <v>223</v>
      </c>
      <c r="Q101" s="150" t="s">
        <v>285</v>
      </c>
      <c r="R101" s="52"/>
      <c r="S101" s="52"/>
      <c r="T101" s="52"/>
      <c r="U101" s="57"/>
      <c r="V101" s="57">
        <v>2450086</v>
      </c>
      <c r="W101" s="102">
        <v>2744096.3200000003</v>
      </c>
      <c r="X101" s="52" t="s">
        <v>206</v>
      </c>
      <c r="Y101" s="62" t="s">
        <v>197</v>
      </c>
      <c r="Z101" s="81"/>
    </row>
    <row r="102" spans="3:26" s="51" customFormat="1" ht="190.5" customHeight="1" x14ac:dyDescent="0.25">
      <c r="C102" s="133" t="s">
        <v>81</v>
      </c>
      <c r="D102" s="52" t="s">
        <v>172</v>
      </c>
      <c r="E102" s="152" t="s">
        <v>281</v>
      </c>
      <c r="F102" s="73" t="s">
        <v>286</v>
      </c>
      <c r="G102" s="73" t="s">
        <v>283</v>
      </c>
      <c r="H102" s="73" t="s">
        <v>293</v>
      </c>
      <c r="I102" s="112" t="s">
        <v>176</v>
      </c>
      <c r="J102" s="113">
        <v>1</v>
      </c>
      <c r="K102" s="52">
        <v>750000000</v>
      </c>
      <c r="L102" s="59" t="s">
        <v>177</v>
      </c>
      <c r="M102" s="59" t="s">
        <v>220</v>
      </c>
      <c r="N102" s="107" t="s">
        <v>221</v>
      </c>
      <c r="O102" s="52"/>
      <c r="P102" s="73" t="s">
        <v>223</v>
      </c>
      <c r="Q102" s="150" t="s">
        <v>285</v>
      </c>
      <c r="R102" s="52"/>
      <c r="S102" s="52"/>
      <c r="T102" s="52"/>
      <c r="U102" s="57"/>
      <c r="V102" s="57">
        <v>4546039</v>
      </c>
      <c r="W102" s="102">
        <v>5091563.6800000006</v>
      </c>
      <c r="X102" s="52"/>
      <c r="Y102" s="62" t="s">
        <v>197</v>
      </c>
      <c r="Z102" s="81"/>
    </row>
    <row r="103" spans="3:26" s="51" customFormat="1" ht="231" customHeight="1" x14ac:dyDescent="0.25">
      <c r="C103" s="106" t="s">
        <v>82</v>
      </c>
      <c r="D103" s="52" t="s">
        <v>172</v>
      </c>
      <c r="E103" s="152" t="s">
        <v>281</v>
      </c>
      <c r="F103" s="73" t="s">
        <v>286</v>
      </c>
      <c r="G103" s="73" t="s">
        <v>283</v>
      </c>
      <c r="H103" s="73" t="s">
        <v>294</v>
      </c>
      <c r="I103" s="112" t="s">
        <v>176</v>
      </c>
      <c r="J103" s="113">
        <v>1</v>
      </c>
      <c r="K103" s="52">
        <v>750000000</v>
      </c>
      <c r="L103" s="59" t="s">
        <v>177</v>
      </c>
      <c r="M103" s="59" t="s">
        <v>220</v>
      </c>
      <c r="N103" s="107" t="s">
        <v>295</v>
      </c>
      <c r="O103" s="52"/>
      <c r="P103" s="73" t="s">
        <v>223</v>
      </c>
      <c r="Q103" s="150" t="s">
        <v>296</v>
      </c>
      <c r="R103" s="52"/>
      <c r="S103" s="52"/>
      <c r="T103" s="52"/>
      <c r="U103" s="57"/>
      <c r="V103" s="57">
        <v>8129892</v>
      </c>
      <c r="W103" s="102">
        <v>9105479.040000001</v>
      </c>
      <c r="X103" s="52"/>
      <c r="Y103" s="62" t="s">
        <v>197</v>
      </c>
      <c r="Z103" s="81"/>
    </row>
    <row r="104" spans="3:26" s="51" customFormat="1" ht="204" customHeight="1" x14ac:dyDescent="0.25">
      <c r="C104" s="133" t="s">
        <v>83</v>
      </c>
      <c r="D104" s="52" t="s">
        <v>172</v>
      </c>
      <c r="E104" s="152" t="s">
        <v>281</v>
      </c>
      <c r="F104" s="73" t="s">
        <v>286</v>
      </c>
      <c r="G104" s="73" t="s">
        <v>283</v>
      </c>
      <c r="H104" s="73" t="s">
        <v>297</v>
      </c>
      <c r="I104" s="112" t="s">
        <v>176</v>
      </c>
      <c r="J104" s="113">
        <v>1</v>
      </c>
      <c r="K104" s="52">
        <v>750000000</v>
      </c>
      <c r="L104" s="59" t="s">
        <v>177</v>
      </c>
      <c r="M104" s="59" t="s">
        <v>220</v>
      </c>
      <c r="N104" s="107" t="s">
        <v>229</v>
      </c>
      <c r="O104" s="52"/>
      <c r="P104" s="73" t="s">
        <v>223</v>
      </c>
      <c r="Q104" s="150" t="s">
        <v>296</v>
      </c>
      <c r="R104" s="52"/>
      <c r="S104" s="52"/>
      <c r="T104" s="52"/>
      <c r="U104" s="57"/>
      <c r="V104" s="57">
        <v>2629790</v>
      </c>
      <c r="W104" s="102">
        <v>2945364.8000000003</v>
      </c>
      <c r="X104" s="52"/>
      <c r="Y104" s="62" t="s">
        <v>197</v>
      </c>
      <c r="Z104" s="81"/>
    </row>
    <row r="105" spans="3:26" s="51" customFormat="1" ht="201" customHeight="1" x14ac:dyDescent="0.25">
      <c r="C105" s="133" t="s">
        <v>85</v>
      </c>
      <c r="D105" s="52" t="s">
        <v>172</v>
      </c>
      <c r="E105" s="152" t="s">
        <v>281</v>
      </c>
      <c r="F105" s="73" t="s">
        <v>286</v>
      </c>
      <c r="G105" s="73" t="s">
        <v>283</v>
      </c>
      <c r="H105" s="73" t="s">
        <v>298</v>
      </c>
      <c r="I105" s="112" t="s">
        <v>176</v>
      </c>
      <c r="J105" s="113">
        <v>1</v>
      </c>
      <c r="K105" s="52">
        <v>750000000</v>
      </c>
      <c r="L105" s="59" t="s">
        <v>177</v>
      </c>
      <c r="M105" s="59" t="s">
        <v>220</v>
      </c>
      <c r="N105" s="107" t="s">
        <v>221</v>
      </c>
      <c r="O105" s="52"/>
      <c r="P105" s="73" t="s">
        <v>223</v>
      </c>
      <c r="Q105" s="150" t="s">
        <v>296</v>
      </c>
      <c r="R105" s="52"/>
      <c r="S105" s="52"/>
      <c r="T105" s="52"/>
      <c r="U105" s="57"/>
      <c r="V105" s="57">
        <v>2695095</v>
      </c>
      <c r="W105" s="102">
        <v>3018506.4000000004</v>
      </c>
      <c r="X105" s="52"/>
      <c r="Y105" s="62" t="s">
        <v>197</v>
      </c>
      <c r="Z105" s="81"/>
    </row>
    <row r="106" spans="3:26" s="51" customFormat="1" ht="225.75" customHeight="1" x14ac:dyDescent="0.25">
      <c r="C106" s="106" t="s">
        <v>86</v>
      </c>
      <c r="D106" s="52" t="s">
        <v>172</v>
      </c>
      <c r="E106" s="152" t="s">
        <v>281</v>
      </c>
      <c r="F106" s="73" t="s">
        <v>286</v>
      </c>
      <c r="G106" s="73" t="s">
        <v>283</v>
      </c>
      <c r="H106" s="73" t="s">
        <v>299</v>
      </c>
      <c r="I106" s="112" t="s">
        <v>189</v>
      </c>
      <c r="J106" s="113">
        <v>1</v>
      </c>
      <c r="K106" s="52">
        <v>750000000</v>
      </c>
      <c r="L106" s="59" t="s">
        <v>177</v>
      </c>
      <c r="M106" s="59" t="s">
        <v>220</v>
      </c>
      <c r="N106" s="107" t="s">
        <v>221</v>
      </c>
      <c r="O106" s="52"/>
      <c r="P106" s="73" t="s">
        <v>223</v>
      </c>
      <c r="Q106" s="150" t="s">
        <v>300</v>
      </c>
      <c r="R106" s="52"/>
      <c r="S106" s="52"/>
      <c r="T106" s="52"/>
      <c r="U106" s="57"/>
      <c r="V106" s="57">
        <v>5399328</v>
      </c>
      <c r="W106" s="102">
        <v>6047247.3600000003</v>
      </c>
      <c r="X106" s="52" t="s">
        <v>206</v>
      </c>
      <c r="Y106" s="62" t="s">
        <v>197</v>
      </c>
      <c r="Z106" s="81"/>
    </row>
    <row r="107" spans="3:26" s="51" customFormat="1" ht="228" customHeight="1" x14ac:dyDescent="0.25">
      <c r="C107" s="133" t="s">
        <v>89</v>
      </c>
      <c r="D107" s="52" t="s">
        <v>172</v>
      </c>
      <c r="E107" s="152" t="s">
        <v>281</v>
      </c>
      <c r="F107" s="73" t="s">
        <v>286</v>
      </c>
      <c r="G107" s="73" t="s">
        <v>283</v>
      </c>
      <c r="H107" s="73" t="s">
        <v>301</v>
      </c>
      <c r="I107" s="112" t="s">
        <v>176</v>
      </c>
      <c r="J107" s="113">
        <v>1</v>
      </c>
      <c r="K107" s="52">
        <v>750000000</v>
      </c>
      <c r="L107" s="59" t="s">
        <v>177</v>
      </c>
      <c r="M107" s="59" t="s">
        <v>220</v>
      </c>
      <c r="N107" s="107" t="s">
        <v>229</v>
      </c>
      <c r="O107" s="52"/>
      <c r="P107" s="73" t="s">
        <v>223</v>
      </c>
      <c r="Q107" s="150" t="s">
        <v>285</v>
      </c>
      <c r="R107" s="52"/>
      <c r="S107" s="52"/>
      <c r="T107" s="52"/>
      <c r="U107" s="57"/>
      <c r="V107" s="57">
        <v>2657833</v>
      </c>
      <c r="W107" s="102">
        <v>2976772.9600000004</v>
      </c>
      <c r="X107" s="52"/>
      <c r="Y107" s="62" t="s">
        <v>197</v>
      </c>
      <c r="Z107" s="81"/>
    </row>
    <row r="108" spans="3:26" s="51" customFormat="1" ht="213.75" customHeight="1" x14ac:dyDescent="0.25">
      <c r="C108" s="133" t="s">
        <v>90</v>
      </c>
      <c r="D108" s="52" t="s">
        <v>172</v>
      </c>
      <c r="E108" s="152" t="s">
        <v>281</v>
      </c>
      <c r="F108" s="73" t="s">
        <v>286</v>
      </c>
      <c r="G108" s="73" t="s">
        <v>283</v>
      </c>
      <c r="H108" s="73" t="s">
        <v>302</v>
      </c>
      <c r="I108" s="112" t="s">
        <v>176</v>
      </c>
      <c r="J108" s="113">
        <v>1</v>
      </c>
      <c r="K108" s="52">
        <v>750000000</v>
      </c>
      <c r="L108" s="59" t="s">
        <v>177</v>
      </c>
      <c r="M108" s="59" t="s">
        <v>220</v>
      </c>
      <c r="N108" s="153" t="s">
        <v>303</v>
      </c>
      <c r="O108" s="52"/>
      <c r="P108" s="73" t="s">
        <v>223</v>
      </c>
      <c r="Q108" s="150" t="s">
        <v>289</v>
      </c>
      <c r="R108" s="52"/>
      <c r="S108" s="52"/>
      <c r="T108" s="52"/>
      <c r="U108" s="57"/>
      <c r="V108" s="57">
        <v>23369022</v>
      </c>
      <c r="W108" s="102">
        <v>26173304.640000004</v>
      </c>
      <c r="X108" s="52"/>
      <c r="Y108" s="62" t="s">
        <v>197</v>
      </c>
      <c r="Z108" s="81"/>
    </row>
    <row r="109" spans="3:26" s="51" customFormat="1" ht="137.25" customHeight="1" x14ac:dyDescent="0.25">
      <c r="C109" s="106" t="s">
        <v>91</v>
      </c>
      <c r="D109" s="52" t="s">
        <v>172</v>
      </c>
      <c r="E109" s="152" t="s">
        <v>281</v>
      </c>
      <c r="F109" s="73" t="s">
        <v>286</v>
      </c>
      <c r="G109" s="73" t="s">
        <v>283</v>
      </c>
      <c r="H109" s="73" t="s">
        <v>304</v>
      </c>
      <c r="I109" s="112" t="s">
        <v>176</v>
      </c>
      <c r="J109" s="113">
        <v>1</v>
      </c>
      <c r="K109" s="52">
        <v>750000000</v>
      </c>
      <c r="L109" s="59" t="s">
        <v>177</v>
      </c>
      <c r="M109" s="59" t="s">
        <v>220</v>
      </c>
      <c r="N109" s="153" t="s">
        <v>303</v>
      </c>
      <c r="O109" s="52"/>
      <c r="P109" s="73" t="s">
        <v>223</v>
      </c>
      <c r="Q109" s="150" t="s">
        <v>289</v>
      </c>
      <c r="R109" s="52"/>
      <c r="S109" s="52"/>
      <c r="T109" s="52"/>
      <c r="U109" s="57"/>
      <c r="V109" s="57">
        <v>6038031</v>
      </c>
      <c r="W109" s="102">
        <v>6762594.7200000007</v>
      </c>
      <c r="X109" s="52"/>
      <c r="Y109" s="62" t="s">
        <v>197</v>
      </c>
      <c r="Z109" s="81"/>
    </row>
    <row r="110" spans="3:26" s="51" customFormat="1" ht="216" customHeight="1" x14ac:dyDescent="0.25">
      <c r="C110" s="133" t="s">
        <v>97</v>
      </c>
      <c r="D110" s="52" t="s">
        <v>247</v>
      </c>
      <c r="E110" s="73" t="s">
        <v>798</v>
      </c>
      <c r="F110" s="111" t="s">
        <v>820</v>
      </c>
      <c r="G110" s="111" t="s">
        <v>820</v>
      </c>
      <c r="H110" s="52" t="s">
        <v>305</v>
      </c>
      <c r="I110" s="112" t="s">
        <v>176</v>
      </c>
      <c r="J110" s="113">
        <v>1</v>
      </c>
      <c r="K110" s="52">
        <v>750000000</v>
      </c>
      <c r="L110" s="59" t="s">
        <v>252</v>
      </c>
      <c r="M110" s="59" t="s">
        <v>313</v>
      </c>
      <c r="N110" s="107" t="s">
        <v>306</v>
      </c>
      <c r="O110" s="52"/>
      <c r="P110" s="73" t="s">
        <v>790</v>
      </c>
      <c r="Q110" s="52" t="s">
        <v>307</v>
      </c>
      <c r="R110" s="52"/>
      <c r="S110" s="52"/>
      <c r="T110" s="52"/>
      <c r="U110" s="57"/>
      <c r="V110" s="57">
        <v>18457965.120000001</v>
      </c>
      <c r="W110" s="57">
        <f>V110*1.12</f>
        <v>20672920.934400003</v>
      </c>
      <c r="X110" s="52"/>
      <c r="Y110" s="52">
        <v>2016</v>
      </c>
      <c r="Z110" s="52"/>
    </row>
    <row r="111" spans="3:26" s="51" customFormat="1" ht="228.75" customHeight="1" x14ac:dyDescent="0.25">
      <c r="C111" s="133" t="s">
        <v>98</v>
      </c>
      <c r="D111" s="52" t="s">
        <v>247</v>
      </c>
      <c r="E111" s="73" t="s">
        <v>798</v>
      </c>
      <c r="F111" s="111" t="s">
        <v>820</v>
      </c>
      <c r="G111" s="111" t="s">
        <v>820</v>
      </c>
      <c r="H111" s="52" t="s">
        <v>308</v>
      </c>
      <c r="I111" s="112" t="s">
        <v>176</v>
      </c>
      <c r="J111" s="113">
        <v>1</v>
      </c>
      <c r="K111" s="52">
        <v>750000000</v>
      </c>
      <c r="L111" s="59" t="s">
        <v>252</v>
      </c>
      <c r="M111" s="59" t="s">
        <v>313</v>
      </c>
      <c r="N111" s="107" t="s">
        <v>221</v>
      </c>
      <c r="O111" s="52"/>
      <c r="P111" s="73" t="s">
        <v>790</v>
      </c>
      <c r="Q111" s="52" t="s">
        <v>307</v>
      </c>
      <c r="R111" s="52"/>
      <c r="S111" s="52"/>
      <c r="T111" s="52" t="s">
        <v>309</v>
      </c>
      <c r="U111" s="57"/>
      <c r="V111" s="57">
        <v>18208558.579999998</v>
      </c>
      <c r="W111" s="57">
        <f t="shared" ref="W111" si="3">ROUND(V111*1.12,2)</f>
        <v>20393585.609999999</v>
      </c>
      <c r="X111" s="52"/>
      <c r="Y111" s="52">
        <v>2016</v>
      </c>
      <c r="Z111" s="52"/>
    </row>
    <row r="112" spans="3:26" s="51" customFormat="1" ht="255.75" customHeight="1" x14ac:dyDescent="0.25">
      <c r="C112" s="106" t="s">
        <v>99</v>
      </c>
      <c r="D112" s="52" t="s">
        <v>247</v>
      </c>
      <c r="E112" s="73" t="s">
        <v>310</v>
      </c>
      <c r="F112" s="52" t="s">
        <v>311</v>
      </c>
      <c r="G112" s="52" t="s">
        <v>311</v>
      </c>
      <c r="H112" s="52" t="s">
        <v>312</v>
      </c>
      <c r="I112" s="112" t="s">
        <v>176</v>
      </c>
      <c r="J112" s="113">
        <v>1</v>
      </c>
      <c r="K112" s="52">
        <v>750000000</v>
      </c>
      <c r="L112" s="59" t="s">
        <v>252</v>
      </c>
      <c r="M112" s="59" t="s">
        <v>313</v>
      </c>
      <c r="N112" s="60" t="s">
        <v>306</v>
      </c>
      <c r="O112" s="52"/>
      <c r="P112" s="73" t="s">
        <v>314</v>
      </c>
      <c r="Q112" s="52" t="s">
        <v>315</v>
      </c>
      <c r="R112" s="52"/>
      <c r="S112" s="52"/>
      <c r="T112" s="52"/>
      <c r="U112" s="57"/>
      <c r="V112" s="57">
        <v>2523182.2599999998</v>
      </c>
      <c r="W112" s="102">
        <v>2825964.13</v>
      </c>
      <c r="X112" s="52"/>
      <c r="Y112" s="62">
        <v>2016</v>
      </c>
      <c r="Z112" s="81"/>
    </row>
    <row r="113" spans="3:26" s="51" customFormat="1" ht="288" customHeight="1" x14ac:dyDescent="0.25">
      <c r="C113" s="133" t="s">
        <v>100</v>
      </c>
      <c r="D113" s="52" t="s">
        <v>247</v>
      </c>
      <c r="E113" s="73" t="s">
        <v>310</v>
      </c>
      <c r="F113" s="52" t="s">
        <v>311</v>
      </c>
      <c r="G113" s="52" t="s">
        <v>311</v>
      </c>
      <c r="H113" s="52" t="s">
        <v>316</v>
      </c>
      <c r="I113" s="112" t="s">
        <v>176</v>
      </c>
      <c r="J113" s="113">
        <v>1</v>
      </c>
      <c r="K113" s="52">
        <v>750000000</v>
      </c>
      <c r="L113" s="59" t="s">
        <v>252</v>
      </c>
      <c r="M113" s="59" t="s">
        <v>313</v>
      </c>
      <c r="N113" s="60" t="s">
        <v>306</v>
      </c>
      <c r="O113" s="52"/>
      <c r="P113" s="73" t="s">
        <v>314</v>
      </c>
      <c r="Q113" s="52" t="s">
        <v>315</v>
      </c>
      <c r="R113" s="52"/>
      <c r="S113" s="52"/>
      <c r="T113" s="52"/>
      <c r="U113" s="57"/>
      <c r="V113" s="57">
        <v>1065763.3400000001</v>
      </c>
      <c r="W113" s="102">
        <v>1193654.94</v>
      </c>
      <c r="X113" s="52"/>
      <c r="Y113" s="62">
        <v>2016</v>
      </c>
      <c r="Z113" s="81"/>
    </row>
    <row r="114" spans="3:26" s="51" customFormat="1" ht="300" customHeight="1" x14ac:dyDescent="0.25">
      <c r="C114" s="133" t="s">
        <v>101</v>
      </c>
      <c r="D114" s="52" t="s">
        <v>247</v>
      </c>
      <c r="E114" s="73" t="s">
        <v>310</v>
      </c>
      <c r="F114" s="52" t="s">
        <v>311</v>
      </c>
      <c r="G114" s="52" t="s">
        <v>311</v>
      </c>
      <c r="H114" s="52" t="s">
        <v>317</v>
      </c>
      <c r="I114" s="112" t="s">
        <v>176</v>
      </c>
      <c r="J114" s="113">
        <v>1</v>
      </c>
      <c r="K114" s="52">
        <v>750000000</v>
      </c>
      <c r="L114" s="59" t="s">
        <v>252</v>
      </c>
      <c r="M114" s="59" t="s">
        <v>313</v>
      </c>
      <c r="N114" s="60" t="s">
        <v>221</v>
      </c>
      <c r="O114" s="52"/>
      <c r="P114" s="73" t="s">
        <v>314</v>
      </c>
      <c r="Q114" s="52" t="s">
        <v>315</v>
      </c>
      <c r="R114" s="52"/>
      <c r="S114" s="52"/>
      <c r="T114" s="52"/>
      <c r="U114" s="57"/>
      <c r="V114" s="57">
        <v>2724077.65</v>
      </c>
      <c r="W114" s="102">
        <v>3050966.97</v>
      </c>
      <c r="X114" s="52"/>
      <c r="Y114" s="62">
        <v>2016</v>
      </c>
      <c r="Z114" s="81"/>
    </row>
    <row r="115" spans="3:26" s="51" customFormat="1" ht="303" customHeight="1" x14ac:dyDescent="0.25">
      <c r="C115" s="106" t="s">
        <v>102</v>
      </c>
      <c r="D115" s="52" t="s">
        <v>247</v>
      </c>
      <c r="E115" s="73" t="s">
        <v>310</v>
      </c>
      <c r="F115" s="52" t="s">
        <v>311</v>
      </c>
      <c r="G115" s="52" t="s">
        <v>311</v>
      </c>
      <c r="H115" s="52" t="s">
        <v>318</v>
      </c>
      <c r="I115" s="112" t="s">
        <v>176</v>
      </c>
      <c r="J115" s="113">
        <v>1</v>
      </c>
      <c r="K115" s="52">
        <v>750000000</v>
      </c>
      <c r="L115" s="59" t="s">
        <v>252</v>
      </c>
      <c r="M115" s="59" t="s">
        <v>313</v>
      </c>
      <c r="N115" s="60" t="s">
        <v>221</v>
      </c>
      <c r="O115" s="52"/>
      <c r="P115" s="73" t="s">
        <v>314</v>
      </c>
      <c r="Q115" s="52" t="s">
        <v>315</v>
      </c>
      <c r="R115" s="52"/>
      <c r="S115" s="52"/>
      <c r="T115" s="52"/>
      <c r="U115" s="57"/>
      <c r="V115" s="57">
        <v>837284.55</v>
      </c>
      <c r="W115" s="102">
        <v>937758.7</v>
      </c>
      <c r="X115" s="52"/>
      <c r="Y115" s="62">
        <v>2016</v>
      </c>
      <c r="Z115" s="81"/>
    </row>
    <row r="116" spans="3:26" s="51" customFormat="1" ht="291.75" customHeight="1" x14ac:dyDescent="0.25">
      <c r="C116" s="133" t="s">
        <v>103</v>
      </c>
      <c r="D116" s="52" t="s">
        <v>247</v>
      </c>
      <c r="E116" s="73" t="s">
        <v>310</v>
      </c>
      <c r="F116" s="52" t="s">
        <v>311</v>
      </c>
      <c r="G116" s="52" t="s">
        <v>311</v>
      </c>
      <c r="H116" s="52" t="s">
        <v>319</v>
      </c>
      <c r="I116" s="112" t="s">
        <v>176</v>
      </c>
      <c r="J116" s="113">
        <v>1</v>
      </c>
      <c r="K116" s="52">
        <v>750000000</v>
      </c>
      <c r="L116" s="59" t="s">
        <v>252</v>
      </c>
      <c r="M116" s="59" t="s">
        <v>313</v>
      </c>
      <c r="N116" s="60" t="s">
        <v>320</v>
      </c>
      <c r="O116" s="52"/>
      <c r="P116" s="73" t="s">
        <v>314</v>
      </c>
      <c r="Q116" s="52" t="s">
        <v>315</v>
      </c>
      <c r="R116" s="52"/>
      <c r="S116" s="52"/>
      <c r="T116" s="52"/>
      <c r="U116" s="57"/>
      <c r="V116" s="57">
        <v>4269436.62</v>
      </c>
      <c r="W116" s="102">
        <v>4781769.01</v>
      </c>
      <c r="X116" s="52"/>
      <c r="Y116" s="62">
        <v>2016</v>
      </c>
      <c r="Z116" s="81"/>
    </row>
    <row r="117" spans="3:26" s="51" customFormat="1" ht="276" customHeight="1" x14ac:dyDescent="0.25">
      <c r="C117" s="133" t="s">
        <v>104</v>
      </c>
      <c r="D117" s="52" t="s">
        <v>247</v>
      </c>
      <c r="E117" s="145" t="s">
        <v>310</v>
      </c>
      <c r="F117" s="52" t="s">
        <v>311</v>
      </c>
      <c r="G117" s="52" t="s">
        <v>311</v>
      </c>
      <c r="H117" s="52" t="s">
        <v>321</v>
      </c>
      <c r="I117" s="112" t="s">
        <v>176</v>
      </c>
      <c r="J117" s="113">
        <v>1</v>
      </c>
      <c r="K117" s="52">
        <v>750000000</v>
      </c>
      <c r="L117" s="59" t="s">
        <v>252</v>
      </c>
      <c r="M117" s="59" t="s">
        <v>313</v>
      </c>
      <c r="N117" s="60" t="s">
        <v>322</v>
      </c>
      <c r="O117" s="52"/>
      <c r="P117" s="73" t="s">
        <v>314</v>
      </c>
      <c r="Q117" s="52" t="s">
        <v>315</v>
      </c>
      <c r="R117" s="52"/>
      <c r="S117" s="52"/>
      <c r="T117" s="52"/>
      <c r="U117" s="57"/>
      <c r="V117" s="57">
        <v>973355.46000000008</v>
      </c>
      <c r="W117" s="102">
        <v>1090158.1200000001</v>
      </c>
      <c r="X117" s="52"/>
      <c r="Y117" s="62">
        <v>2016</v>
      </c>
      <c r="Z117" s="81"/>
    </row>
    <row r="118" spans="3:26" s="51" customFormat="1" ht="179.25" customHeight="1" x14ac:dyDescent="0.25">
      <c r="C118" s="106" t="s">
        <v>105</v>
      </c>
      <c r="D118" s="52" t="s">
        <v>247</v>
      </c>
      <c r="E118" s="145" t="s">
        <v>310</v>
      </c>
      <c r="F118" s="52" t="s">
        <v>311</v>
      </c>
      <c r="G118" s="52" t="s">
        <v>311</v>
      </c>
      <c r="H118" s="52" t="s">
        <v>323</v>
      </c>
      <c r="I118" s="112" t="s">
        <v>176</v>
      </c>
      <c r="J118" s="113">
        <v>1</v>
      </c>
      <c r="K118" s="52">
        <v>750000000</v>
      </c>
      <c r="L118" s="59" t="s">
        <v>252</v>
      </c>
      <c r="M118" s="59" t="s">
        <v>313</v>
      </c>
      <c r="N118" s="60" t="s">
        <v>221</v>
      </c>
      <c r="O118" s="52"/>
      <c r="P118" s="73" t="s">
        <v>324</v>
      </c>
      <c r="Q118" s="52" t="s">
        <v>315</v>
      </c>
      <c r="R118" s="52"/>
      <c r="S118" s="52"/>
      <c r="T118" s="52"/>
      <c r="U118" s="57"/>
      <c r="V118" s="57">
        <v>587117.05000000005</v>
      </c>
      <c r="W118" s="102">
        <v>657571.1</v>
      </c>
      <c r="X118" s="52"/>
      <c r="Y118" s="62">
        <v>2016</v>
      </c>
      <c r="Z118" s="81"/>
    </row>
    <row r="119" spans="3:26" s="51" customFormat="1" ht="210" customHeight="1" x14ac:dyDescent="0.25">
      <c r="C119" s="133" t="s">
        <v>106</v>
      </c>
      <c r="D119" s="52" t="s">
        <v>247</v>
      </c>
      <c r="E119" s="145" t="s">
        <v>310</v>
      </c>
      <c r="F119" s="52" t="s">
        <v>311</v>
      </c>
      <c r="G119" s="52" t="s">
        <v>311</v>
      </c>
      <c r="H119" s="52" t="s">
        <v>325</v>
      </c>
      <c r="I119" s="112" t="s">
        <v>176</v>
      </c>
      <c r="J119" s="113">
        <v>1</v>
      </c>
      <c r="K119" s="52">
        <v>750000000</v>
      </c>
      <c r="L119" s="59" t="s">
        <v>252</v>
      </c>
      <c r="M119" s="59" t="s">
        <v>313</v>
      </c>
      <c r="N119" s="60" t="s">
        <v>221</v>
      </c>
      <c r="O119" s="52"/>
      <c r="P119" s="73" t="s">
        <v>324</v>
      </c>
      <c r="Q119" s="52" t="s">
        <v>315</v>
      </c>
      <c r="R119" s="52"/>
      <c r="S119" s="52"/>
      <c r="T119" s="52"/>
      <c r="U119" s="57"/>
      <c r="V119" s="57">
        <v>3449313.37</v>
      </c>
      <c r="W119" s="102">
        <v>3863230.97</v>
      </c>
      <c r="X119" s="52"/>
      <c r="Y119" s="62">
        <v>2016</v>
      </c>
      <c r="Z119" s="81"/>
    </row>
    <row r="120" spans="3:26" s="51" customFormat="1" ht="220.5" customHeight="1" x14ac:dyDescent="0.25">
      <c r="C120" s="133" t="s">
        <v>107</v>
      </c>
      <c r="D120" s="52" t="s">
        <v>247</v>
      </c>
      <c r="E120" s="145" t="s">
        <v>310</v>
      </c>
      <c r="F120" s="52" t="s">
        <v>311</v>
      </c>
      <c r="G120" s="52" t="s">
        <v>311</v>
      </c>
      <c r="H120" s="52" t="s">
        <v>326</v>
      </c>
      <c r="I120" s="112" t="s">
        <v>176</v>
      </c>
      <c r="J120" s="113">
        <v>1</v>
      </c>
      <c r="K120" s="52">
        <v>750000000</v>
      </c>
      <c r="L120" s="59" t="s">
        <v>252</v>
      </c>
      <c r="M120" s="59" t="s">
        <v>313</v>
      </c>
      <c r="N120" s="60" t="s">
        <v>237</v>
      </c>
      <c r="O120" s="52"/>
      <c r="P120" s="73" t="s">
        <v>324</v>
      </c>
      <c r="Q120" s="52" t="s">
        <v>315</v>
      </c>
      <c r="R120" s="52"/>
      <c r="S120" s="52"/>
      <c r="T120" s="52"/>
      <c r="U120" s="57"/>
      <c r="V120" s="57">
        <v>806111.53</v>
      </c>
      <c r="W120" s="102">
        <v>902844.91</v>
      </c>
      <c r="X120" s="52"/>
      <c r="Y120" s="62">
        <v>2016</v>
      </c>
      <c r="Z120" s="81"/>
    </row>
    <row r="121" spans="3:26" s="51" customFormat="1" ht="193.5" customHeight="1" x14ac:dyDescent="0.25">
      <c r="C121" s="106" t="s">
        <v>108</v>
      </c>
      <c r="D121" s="52" t="s">
        <v>247</v>
      </c>
      <c r="E121" s="145" t="s">
        <v>310</v>
      </c>
      <c r="F121" s="52" t="s">
        <v>311</v>
      </c>
      <c r="G121" s="52" t="s">
        <v>311</v>
      </c>
      <c r="H121" s="52" t="s">
        <v>327</v>
      </c>
      <c r="I121" s="112" t="s">
        <v>176</v>
      </c>
      <c r="J121" s="113">
        <v>1</v>
      </c>
      <c r="K121" s="52">
        <v>750000000</v>
      </c>
      <c r="L121" s="59" t="s">
        <v>252</v>
      </c>
      <c r="M121" s="59" t="s">
        <v>313</v>
      </c>
      <c r="N121" s="60" t="s">
        <v>322</v>
      </c>
      <c r="O121" s="52"/>
      <c r="P121" s="73" t="s">
        <v>328</v>
      </c>
      <c r="Q121" s="52" t="s">
        <v>315</v>
      </c>
      <c r="R121" s="52"/>
      <c r="S121" s="52"/>
      <c r="T121" s="52"/>
      <c r="U121" s="57"/>
      <c r="V121" s="57">
        <v>6156780</v>
      </c>
      <c r="W121" s="102">
        <v>6895593.5999999996</v>
      </c>
      <c r="X121" s="52"/>
      <c r="Y121" s="62">
        <v>2016</v>
      </c>
      <c r="Z121" s="81"/>
    </row>
    <row r="122" spans="3:26" s="51" customFormat="1" ht="274.5" customHeight="1" x14ac:dyDescent="0.25">
      <c r="C122" s="133" t="s">
        <v>109</v>
      </c>
      <c r="D122" s="52" t="s">
        <v>247</v>
      </c>
      <c r="E122" s="145" t="s">
        <v>310</v>
      </c>
      <c r="F122" s="52" t="s">
        <v>311</v>
      </c>
      <c r="G122" s="52" t="s">
        <v>311</v>
      </c>
      <c r="H122" s="52" t="s">
        <v>329</v>
      </c>
      <c r="I122" s="112" t="s">
        <v>176</v>
      </c>
      <c r="J122" s="113">
        <v>1</v>
      </c>
      <c r="K122" s="52">
        <v>750000000</v>
      </c>
      <c r="L122" s="59" t="s">
        <v>252</v>
      </c>
      <c r="M122" s="59" t="s">
        <v>313</v>
      </c>
      <c r="N122" s="60" t="s">
        <v>330</v>
      </c>
      <c r="O122" s="52"/>
      <c r="P122" s="73" t="s">
        <v>331</v>
      </c>
      <c r="Q122" s="52" t="s">
        <v>315</v>
      </c>
      <c r="R122" s="52"/>
      <c r="S122" s="52"/>
      <c r="T122" s="52"/>
      <c r="U122" s="57"/>
      <c r="V122" s="57">
        <v>477500</v>
      </c>
      <c r="W122" s="102">
        <v>534800</v>
      </c>
      <c r="X122" s="52"/>
      <c r="Y122" s="62">
        <v>2016</v>
      </c>
      <c r="Z122" s="81"/>
    </row>
    <row r="123" spans="3:26" s="51" customFormat="1" ht="195.75" customHeight="1" x14ac:dyDescent="0.25">
      <c r="C123" s="133" t="s">
        <v>110</v>
      </c>
      <c r="D123" s="52" t="s">
        <v>172</v>
      </c>
      <c r="E123" s="154" t="s">
        <v>332</v>
      </c>
      <c r="F123" s="66" t="s">
        <v>333</v>
      </c>
      <c r="G123" s="66" t="s">
        <v>333</v>
      </c>
      <c r="H123" s="66" t="s">
        <v>334</v>
      </c>
      <c r="I123" s="112" t="s">
        <v>189</v>
      </c>
      <c r="J123" s="113">
        <v>1</v>
      </c>
      <c r="K123" s="52">
        <v>750000000</v>
      </c>
      <c r="L123" s="59" t="s">
        <v>177</v>
      </c>
      <c r="M123" s="59" t="s">
        <v>335</v>
      </c>
      <c r="N123" s="59" t="s">
        <v>177</v>
      </c>
      <c r="O123" s="52"/>
      <c r="P123" s="73" t="s">
        <v>223</v>
      </c>
      <c r="Q123" s="52" t="s">
        <v>224</v>
      </c>
      <c r="R123" s="52"/>
      <c r="S123" s="52"/>
      <c r="T123" s="57"/>
      <c r="U123" s="52"/>
      <c r="V123" s="81">
        <v>146568965</v>
      </c>
      <c r="W123" s="102">
        <v>164157240.80000001</v>
      </c>
      <c r="X123" s="52" t="s">
        <v>206</v>
      </c>
      <c r="Y123" s="62">
        <v>2015</v>
      </c>
      <c r="Z123" s="81"/>
    </row>
    <row r="124" spans="3:26" s="51" customFormat="1" ht="162" customHeight="1" x14ac:dyDescent="0.25">
      <c r="C124" s="106" t="s">
        <v>111</v>
      </c>
      <c r="D124" s="98" t="s">
        <v>172</v>
      </c>
      <c r="E124" s="98" t="s">
        <v>336</v>
      </c>
      <c r="F124" s="98" t="s">
        <v>337</v>
      </c>
      <c r="G124" s="98" t="s">
        <v>337</v>
      </c>
      <c r="H124" s="98" t="s">
        <v>338</v>
      </c>
      <c r="I124" s="98" t="s">
        <v>176</v>
      </c>
      <c r="J124" s="99">
        <v>0.9</v>
      </c>
      <c r="K124" s="98">
        <v>750000000</v>
      </c>
      <c r="L124" s="98" t="s">
        <v>339</v>
      </c>
      <c r="M124" s="155" t="s">
        <v>220</v>
      </c>
      <c r="N124" s="98" t="s">
        <v>340</v>
      </c>
      <c r="O124" s="98"/>
      <c r="P124" s="98" t="s">
        <v>341</v>
      </c>
      <c r="Q124" s="98" t="s">
        <v>342</v>
      </c>
      <c r="R124" s="98"/>
      <c r="S124" s="98"/>
      <c r="T124" s="98"/>
      <c r="U124" s="98"/>
      <c r="V124" s="77">
        <v>292425448</v>
      </c>
      <c r="W124" s="102">
        <v>327516501.76000005</v>
      </c>
      <c r="X124" s="98"/>
      <c r="Y124" s="117" t="s">
        <v>343</v>
      </c>
      <c r="Z124" s="81"/>
    </row>
    <row r="125" spans="3:26" s="51" customFormat="1" ht="180" customHeight="1" x14ac:dyDescent="0.25">
      <c r="C125" s="133" t="s">
        <v>112</v>
      </c>
      <c r="D125" s="98" t="s">
        <v>172</v>
      </c>
      <c r="E125" s="98" t="s">
        <v>336</v>
      </c>
      <c r="F125" s="98" t="s">
        <v>337</v>
      </c>
      <c r="G125" s="98" t="s">
        <v>337</v>
      </c>
      <c r="H125" s="98" t="s">
        <v>344</v>
      </c>
      <c r="I125" s="98" t="s">
        <v>176</v>
      </c>
      <c r="J125" s="99">
        <v>0.9</v>
      </c>
      <c r="K125" s="98">
        <v>750000000</v>
      </c>
      <c r="L125" s="98" t="s">
        <v>339</v>
      </c>
      <c r="M125" s="155" t="s">
        <v>220</v>
      </c>
      <c r="N125" s="98" t="s">
        <v>345</v>
      </c>
      <c r="O125" s="98"/>
      <c r="P125" s="98" t="s">
        <v>341</v>
      </c>
      <c r="Q125" s="98" t="s">
        <v>342</v>
      </c>
      <c r="R125" s="98"/>
      <c r="S125" s="98"/>
      <c r="T125" s="98"/>
      <c r="U125" s="98"/>
      <c r="V125" s="77">
        <v>210081052</v>
      </c>
      <c r="W125" s="102">
        <v>235290778.24000001</v>
      </c>
      <c r="X125" s="98"/>
      <c r="Y125" s="117" t="s">
        <v>343</v>
      </c>
      <c r="Z125" s="81"/>
    </row>
    <row r="126" spans="3:26" s="51" customFormat="1" ht="180" customHeight="1" x14ac:dyDescent="0.25">
      <c r="C126" s="133" t="s">
        <v>113</v>
      </c>
      <c r="D126" s="98" t="s">
        <v>172</v>
      </c>
      <c r="E126" s="98" t="s">
        <v>382</v>
      </c>
      <c r="F126" s="98" t="s">
        <v>383</v>
      </c>
      <c r="G126" s="98" t="s">
        <v>383</v>
      </c>
      <c r="H126" s="98" t="s">
        <v>603</v>
      </c>
      <c r="I126" s="98" t="s">
        <v>176</v>
      </c>
      <c r="J126" s="99">
        <v>0.82</v>
      </c>
      <c r="K126" s="98">
        <v>750000000</v>
      </c>
      <c r="L126" s="98" t="s">
        <v>339</v>
      </c>
      <c r="M126" s="155" t="s">
        <v>787</v>
      </c>
      <c r="N126" s="98" t="s">
        <v>843</v>
      </c>
      <c r="O126" s="98"/>
      <c r="P126" s="98" t="s">
        <v>842</v>
      </c>
      <c r="Q126" s="98" t="s">
        <v>351</v>
      </c>
      <c r="R126" s="98"/>
      <c r="S126" s="98"/>
      <c r="T126" s="98"/>
      <c r="U126" s="98"/>
      <c r="V126" s="77">
        <v>10826774</v>
      </c>
      <c r="W126" s="102">
        <v>12125986.880000001</v>
      </c>
      <c r="X126" s="98"/>
      <c r="Y126" s="117" t="s">
        <v>343</v>
      </c>
      <c r="Z126" s="81"/>
    </row>
    <row r="127" spans="3:26" s="51" customFormat="1" ht="201" customHeight="1" x14ac:dyDescent="0.25">
      <c r="C127" s="133" t="s">
        <v>114</v>
      </c>
      <c r="D127" s="98" t="s">
        <v>172</v>
      </c>
      <c r="E127" s="98" t="s">
        <v>346</v>
      </c>
      <c r="F127" s="98" t="s">
        <v>347</v>
      </c>
      <c r="G127" s="98" t="s">
        <v>348</v>
      </c>
      <c r="H127" s="98" t="s">
        <v>349</v>
      </c>
      <c r="I127" s="98" t="s">
        <v>189</v>
      </c>
      <c r="J127" s="99">
        <v>1</v>
      </c>
      <c r="K127" s="98">
        <v>750000000</v>
      </c>
      <c r="L127" s="98" t="s">
        <v>339</v>
      </c>
      <c r="M127" s="155" t="s">
        <v>220</v>
      </c>
      <c r="N127" s="98" t="s">
        <v>350</v>
      </c>
      <c r="O127" s="98"/>
      <c r="P127" s="98" t="s">
        <v>341</v>
      </c>
      <c r="Q127" s="98" t="s">
        <v>351</v>
      </c>
      <c r="R127" s="98"/>
      <c r="S127" s="98"/>
      <c r="T127" s="98"/>
      <c r="U127" s="98"/>
      <c r="V127" s="77">
        <v>4523304</v>
      </c>
      <c r="W127" s="102">
        <v>5066100.4800000004</v>
      </c>
      <c r="X127" s="98"/>
      <c r="Y127" s="117" t="s">
        <v>343</v>
      </c>
      <c r="Z127" s="81"/>
    </row>
    <row r="128" spans="3:26" s="51" customFormat="1" ht="198" customHeight="1" x14ac:dyDescent="0.25">
      <c r="C128" s="133" t="s">
        <v>115</v>
      </c>
      <c r="D128" s="98" t="s">
        <v>172</v>
      </c>
      <c r="E128" s="98" t="s">
        <v>352</v>
      </c>
      <c r="F128" s="98" t="s">
        <v>353</v>
      </c>
      <c r="G128" s="98" t="s">
        <v>354</v>
      </c>
      <c r="H128" s="98" t="s">
        <v>355</v>
      </c>
      <c r="I128" s="98" t="s">
        <v>189</v>
      </c>
      <c r="J128" s="99">
        <v>1</v>
      </c>
      <c r="K128" s="98">
        <v>750000000</v>
      </c>
      <c r="L128" s="98" t="s">
        <v>339</v>
      </c>
      <c r="M128" s="155" t="s">
        <v>220</v>
      </c>
      <c r="N128" s="98" t="s">
        <v>350</v>
      </c>
      <c r="O128" s="98"/>
      <c r="P128" s="98" t="s">
        <v>341</v>
      </c>
      <c r="Q128" s="98" t="s">
        <v>351</v>
      </c>
      <c r="R128" s="98"/>
      <c r="S128" s="98"/>
      <c r="T128" s="98"/>
      <c r="U128" s="98"/>
      <c r="V128" s="77">
        <v>5837924</v>
      </c>
      <c r="W128" s="102">
        <v>6538474.8799999999</v>
      </c>
      <c r="X128" s="98"/>
      <c r="Y128" s="117" t="s">
        <v>343</v>
      </c>
      <c r="Z128" s="81"/>
    </row>
    <row r="129" spans="3:26" s="51" customFormat="1" ht="165" customHeight="1" x14ac:dyDescent="0.25">
      <c r="C129" s="133" t="s">
        <v>116</v>
      </c>
      <c r="D129" s="98" t="s">
        <v>172</v>
      </c>
      <c r="E129" s="98" t="s">
        <v>346</v>
      </c>
      <c r="F129" s="98" t="s">
        <v>347</v>
      </c>
      <c r="G129" s="98" t="s">
        <v>348</v>
      </c>
      <c r="H129" s="98" t="s">
        <v>356</v>
      </c>
      <c r="I129" s="98" t="s">
        <v>189</v>
      </c>
      <c r="J129" s="99">
        <v>1</v>
      </c>
      <c r="K129" s="98">
        <v>750000000</v>
      </c>
      <c r="L129" s="98" t="s">
        <v>339</v>
      </c>
      <c r="M129" s="155" t="s">
        <v>220</v>
      </c>
      <c r="N129" s="98" t="s">
        <v>357</v>
      </c>
      <c r="O129" s="98"/>
      <c r="P129" s="98" t="s">
        <v>341</v>
      </c>
      <c r="Q129" s="98" t="s">
        <v>351</v>
      </c>
      <c r="R129" s="98"/>
      <c r="S129" s="98"/>
      <c r="T129" s="98"/>
      <c r="U129" s="98"/>
      <c r="V129" s="77">
        <v>2914272</v>
      </c>
      <c r="W129" s="102">
        <v>3263984.64</v>
      </c>
      <c r="X129" s="98"/>
      <c r="Y129" s="117" t="s">
        <v>343</v>
      </c>
      <c r="Z129" s="81"/>
    </row>
    <row r="130" spans="3:26" s="51" customFormat="1" ht="156" customHeight="1" x14ac:dyDescent="0.25">
      <c r="C130" s="133" t="s">
        <v>117</v>
      </c>
      <c r="D130" s="98" t="s">
        <v>172</v>
      </c>
      <c r="E130" s="98" t="s">
        <v>352</v>
      </c>
      <c r="F130" s="98" t="s">
        <v>353</v>
      </c>
      <c r="G130" s="98" t="s">
        <v>354</v>
      </c>
      <c r="H130" s="98" t="s">
        <v>358</v>
      </c>
      <c r="I130" s="98" t="s">
        <v>189</v>
      </c>
      <c r="J130" s="99">
        <v>1</v>
      </c>
      <c r="K130" s="98">
        <v>750000000</v>
      </c>
      <c r="L130" s="98" t="s">
        <v>339</v>
      </c>
      <c r="M130" s="155" t="s">
        <v>220</v>
      </c>
      <c r="N130" s="98" t="s">
        <v>340</v>
      </c>
      <c r="O130" s="98"/>
      <c r="P130" s="98" t="s">
        <v>341</v>
      </c>
      <c r="Q130" s="98" t="s">
        <v>351</v>
      </c>
      <c r="R130" s="98"/>
      <c r="S130" s="98"/>
      <c r="T130" s="98"/>
      <c r="U130" s="98"/>
      <c r="V130" s="77">
        <v>4096043</v>
      </c>
      <c r="W130" s="102">
        <v>4587568.16</v>
      </c>
      <c r="X130" s="98"/>
      <c r="Y130" s="117" t="s">
        <v>343</v>
      </c>
      <c r="Z130" s="81"/>
    </row>
    <row r="131" spans="3:26" s="51" customFormat="1" ht="249.75" customHeight="1" x14ac:dyDescent="0.25">
      <c r="C131" s="133" t="s">
        <v>118</v>
      </c>
      <c r="D131" s="98" t="s">
        <v>172</v>
      </c>
      <c r="E131" s="98" t="s">
        <v>346</v>
      </c>
      <c r="F131" s="98" t="s">
        <v>347</v>
      </c>
      <c r="G131" s="98" t="s">
        <v>348</v>
      </c>
      <c r="H131" s="98" t="s">
        <v>359</v>
      </c>
      <c r="I131" s="98" t="s">
        <v>189</v>
      </c>
      <c r="J131" s="99">
        <v>1</v>
      </c>
      <c r="K131" s="98">
        <v>750000000</v>
      </c>
      <c r="L131" s="98" t="s">
        <v>339</v>
      </c>
      <c r="M131" s="155" t="s">
        <v>220</v>
      </c>
      <c r="N131" s="98" t="s">
        <v>345</v>
      </c>
      <c r="O131" s="98"/>
      <c r="P131" s="98" t="s">
        <v>341</v>
      </c>
      <c r="Q131" s="98" t="s">
        <v>351</v>
      </c>
      <c r="R131" s="98"/>
      <c r="S131" s="98"/>
      <c r="T131" s="98"/>
      <c r="U131" s="98"/>
      <c r="V131" s="77">
        <v>3778800</v>
      </c>
      <c r="W131" s="102">
        <v>4232256</v>
      </c>
      <c r="X131" s="98"/>
      <c r="Y131" s="117" t="s">
        <v>343</v>
      </c>
      <c r="Z131" s="81"/>
    </row>
    <row r="132" spans="3:26" s="51" customFormat="1" ht="209.25" customHeight="1" x14ac:dyDescent="0.25">
      <c r="C132" s="133" t="s">
        <v>119</v>
      </c>
      <c r="D132" s="98" t="s">
        <v>172</v>
      </c>
      <c r="E132" s="98" t="s">
        <v>352</v>
      </c>
      <c r="F132" s="98" t="s">
        <v>353</v>
      </c>
      <c r="G132" s="98" t="s">
        <v>354</v>
      </c>
      <c r="H132" s="98" t="s">
        <v>360</v>
      </c>
      <c r="I132" s="98" t="s">
        <v>189</v>
      </c>
      <c r="J132" s="99">
        <v>1</v>
      </c>
      <c r="K132" s="98">
        <v>750000000</v>
      </c>
      <c r="L132" s="98" t="s">
        <v>339</v>
      </c>
      <c r="M132" s="155" t="s">
        <v>220</v>
      </c>
      <c r="N132" s="98" t="s">
        <v>345</v>
      </c>
      <c r="O132" s="98"/>
      <c r="P132" s="98" t="s">
        <v>341</v>
      </c>
      <c r="Q132" s="98" t="s">
        <v>351</v>
      </c>
      <c r="R132" s="98"/>
      <c r="S132" s="98"/>
      <c r="T132" s="98"/>
      <c r="U132" s="98"/>
      <c r="V132" s="77">
        <v>5148000</v>
      </c>
      <c r="W132" s="102">
        <v>5765760</v>
      </c>
      <c r="X132" s="98"/>
      <c r="Y132" s="117" t="s">
        <v>343</v>
      </c>
      <c r="Z132" s="81"/>
    </row>
    <row r="133" spans="3:26" s="51" customFormat="1" ht="148.5" customHeight="1" x14ac:dyDescent="0.25">
      <c r="C133" s="133" t="s">
        <v>120</v>
      </c>
      <c r="D133" s="98" t="s">
        <v>172</v>
      </c>
      <c r="E133" s="98" t="s">
        <v>361</v>
      </c>
      <c r="F133" s="98" t="s">
        <v>362</v>
      </c>
      <c r="G133" s="98" t="s">
        <v>362</v>
      </c>
      <c r="H133" s="98" t="s">
        <v>363</v>
      </c>
      <c r="I133" s="98" t="s">
        <v>189</v>
      </c>
      <c r="J133" s="99">
        <v>1</v>
      </c>
      <c r="K133" s="98">
        <v>750000000</v>
      </c>
      <c r="L133" s="98" t="s">
        <v>339</v>
      </c>
      <c r="M133" s="155" t="s">
        <v>220</v>
      </c>
      <c r="N133" s="98" t="s">
        <v>340</v>
      </c>
      <c r="O133" s="98"/>
      <c r="P133" s="98" t="s">
        <v>341</v>
      </c>
      <c r="Q133" s="98" t="s">
        <v>351</v>
      </c>
      <c r="R133" s="98"/>
      <c r="S133" s="98"/>
      <c r="T133" s="98"/>
      <c r="U133" s="98"/>
      <c r="V133" s="77">
        <v>18671228</v>
      </c>
      <c r="W133" s="102">
        <v>20911775.359999999</v>
      </c>
      <c r="X133" s="98"/>
      <c r="Y133" s="117" t="s">
        <v>343</v>
      </c>
      <c r="Z133" s="81"/>
    </row>
    <row r="134" spans="3:26" s="51" customFormat="1" ht="216.75" customHeight="1" x14ac:dyDescent="0.25">
      <c r="C134" s="133" t="s">
        <v>121</v>
      </c>
      <c r="D134" s="98" t="s">
        <v>172</v>
      </c>
      <c r="E134" s="98" t="s">
        <v>361</v>
      </c>
      <c r="F134" s="98" t="s">
        <v>362</v>
      </c>
      <c r="G134" s="98" t="s">
        <v>362</v>
      </c>
      <c r="H134" s="98" t="s">
        <v>364</v>
      </c>
      <c r="I134" s="98" t="s">
        <v>189</v>
      </c>
      <c r="J134" s="99">
        <v>1</v>
      </c>
      <c r="K134" s="98">
        <v>750000000</v>
      </c>
      <c r="L134" s="98" t="s">
        <v>339</v>
      </c>
      <c r="M134" s="155" t="s">
        <v>220</v>
      </c>
      <c r="N134" s="98" t="s">
        <v>345</v>
      </c>
      <c r="O134" s="98"/>
      <c r="P134" s="98" t="s">
        <v>341</v>
      </c>
      <c r="Q134" s="98" t="s">
        <v>351</v>
      </c>
      <c r="R134" s="98"/>
      <c r="S134" s="98"/>
      <c r="T134" s="98"/>
      <c r="U134" s="98"/>
      <c r="V134" s="77">
        <v>22022100</v>
      </c>
      <c r="W134" s="102">
        <v>24664752</v>
      </c>
      <c r="X134" s="98"/>
      <c r="Y134" s="117" t="s">
        <v>343</v>
      </c>
      <c r="Z134" s="81"/>
    </row>
    <row r="135" spans="3:26" s="51" customFormat="1" ht="197.25" customHeight="1" x14ac:dyDescent="0.25">
      <c r="C135" s="133" t="s">
        <v>122</v>
      </c>
      <c r="D135" s="98" t="s">
        <v>172</v>
      </c>
      <c r="E135" s="98" t="s">
        <v>365</v>
      </c>
      <c r="F135" s="98" t="s">
        <v>366</v>
      </c>
      <c r="G135" s="98" t="s">
        <v>366</v>
      </c>
      <c r="H135" s="98" t="s">
        <v>367</v>
      </c>
      <c r="I135" s="98" t="s">
        <v>189</v>
      </c>
      <c r="J135" s="99">
        <v>1</v>
      </c>
      <c r="K135" s="98">
        <v>750000000</v>
      </c>
      <c r="L135" s="98" t="s">
        <v>339</v>
      </c>
      <c r="M135" s="155" t="s">
        <v>220</v>
      </c>
      <c r="N135" s="98" t="s">
        <v>350</v>
      </c>
      <c r="O135" s="98"/>
      <c r="P135" s="98" t="s">
        <v>230</v>
      </c>
      <c r="Q135" s="98" t="s">
        <v>368</v>
      </c>
      <c r="R135" s="98"/>
      <c r="S135" s="98"/>
      <c r="T135" s="98"/>
      <c r="U135" s="98"/>
      <c r="V135" s="77">
        <v>4900000</v>
      </c>
      <c r="W135" s="102">
        <v>5488000</v>
      </c>
      <c r="X135" s="98"/>
      <c r="Y135" s="117" t="s">
        <v>197</v>
      </c>
      <c r="Z135" s="81"/>
    </row>
    <row r="136" spans="3:26" s="51" customFormat="1" ht="163.5" customHeight="1" x14ac:dyDescent="0.25">
      <c r="C136" s="133" t="s">
        <v>123</v>
      </c>
      <c r="D136" s="98" t="s">
        <v>172</v>
      </c>
      <c r="E136" s="98" t="s">
        <v>369</v>
      </c>
      <c r="F136" s="98" t="s">
        <v>370</v>
      </c>
      <c r="G136" s="98" t="s">
        <v>370</v>
      </c>
      <c r="H136" s="98" t="s">
        <v>371</v>
      </c>
      <c r="I136" s="98" t="s">
        <v>189</v>
      </c>
      <c r="J136" s="99">
        <v>1</v>
      </c>
      <c r="K136" s="98">
        <v>750000000</v>
      </c>
      <c r="L136" s="98" t="s">
        <v>339</v>
      </c>
      <c r="M136" s="155" t="s">
        <v>220</v>
      </c>
      <c r="N136" s="98" t="s">
        <v>372</v>
      </c>
      <c r="O136" s="98"/>
      <c r="P136" s="98" t="s">
        <v>230</v>
      </c>
      <c r="Q136" s="98" t="s">
        <v>373</v>
      </c>
      <c r="R136" s="98"/>
      <c r="S136" s="98"/>
      <c r="T136" s="98"/>
      <c r="U136" s="98"/>
      <c r="V136" s="77">
        <v>960000</v>
      </c>
      <c r="W136" s="102">
        <v>1075200</v>
      </c>
      <c r="X136" s="98"/>
      <c r="Y136" s="117" t="s">
        <v>343</v>
      </c>
      <c r="Z136" s="81"/>
    </row>
    <row r="137" spans="3:26" s="51" customFormat="1" ht="218.25" customHeight="1" x14ac:dyDescent="0.25">
      <c r="C137" s="133" t="s">
        <v>124</v>
      </c>
      <c r="D137" s="98" t="s">
        <v>172</v>
      </c>
      <c r="E137" s="98" t="s">
        <v>374</v>
      </c>
      <c r="F137" s="98" t="s">
        <v>375</v>
      </c>
      <c r="G137" s="76" t="s">
        <v>376</v>
      </c>
      <c r="H137" s="76"/>
      <c r="I137" s="98" t="s">
        <v>201</v>
      </c>
      <c r="J137" s="99">
        <v>1</v>
      </c>
      <c r="K137" s="98">
        <v>750000000</v>
      </c>
      <c r="L137" s="98" t="s">
        <v>339</v>
      </c>
      <c r="M137" s="155" t="s">
        <v>220</v>
      </c>
      <c r="N137" s="98" t="s">
        <v>372</v>
      </c>
      <c r="O137" s="98"/>
      <c r="P137" s="98" t="s">
        <v>230</v>
      </c>
      <c r="Q137" s="98" t="s">
        <v>351</v>
      </c>
      <c r="R137" s="98"/>
      <c r="S137" s="98"/>
      <c r="T137" s="98"/>
      <c r="U137" s="98"/>
      <c r="V137" s="77">
        <v>4050800</v>
      </c>
      <c r="W137" s="102">
        <v>4536896</v>
      </c>
      <c r="X137" s="98"/>
      <c r="Y137" s="117" t="s">
        <v>343</v>
      </c>
      <c r="Z137" s="81"/>
    </row>
    <row r="138" spans="3:26" s="51" customFormat="1" ht="226.5" customHeight="1" x14ac:dyDescent="0.25">
      <c r="C138" s="133" t="s">
        <v>125</v>
      </c>
      <c r="D138" s="98" t="s">
        <v>172</v>
      </c>
      <c r="E138" s="98" t="s">
        <v>377</v>
      </c>
      <c r="F138" s="98" t="s">
        <v>378</v>
      </c>
      <c r="G138" s="76" t="s">
        <v>378</v>
      </c>
      <c r="H138" s="76"/>
      <c r="I138" s="98" t="s">
        <v>201</v>
      </c>
      <c r="J138" s="99">
        <v>1</v>
      </c>
      <c r="K138" s="98">
        <v>750000000</v>
      </c>
      <c r="L138" s="98" t="s">
        <v>339</v>
      </c>
      <c r="M138" s="155" t="s">
        <v>220</v>
      </c>
      <c r="N138" s="98" t="s">
        <v>372</v>
      </c>
      <c r="O138" s="98"/>
      <c r="P138" s="98" t="s">
        <v>230</v>
      </c>
      <c r="Q138" s="98" t="s">
        <v>351</v>
      </c>
      <c r="R138" s="98"/>
      <c r="S138" s="98"/>
      <c r="T138" s="98"/>
      <c r="U138" s="98"/>
      <c r="V138" s="77">
        <v>2589006</v>
      </c>
      <c r="W138" s="102">
        <v>2899686.72</v>
      </c>
      <c r="X138" s="98"/>
      <c r="Y138" s="117" t="s">
        <v>343</v>
      </c>
      <c r="Z138" s="81"/>
    </row>
    <row r="139" spans="3:26" s="51" customFormat="1" ht="171.75" customHeight="1" x14ac:dyDescent="0.25">
      <c r="C139" s="133" t="s">
        <v>126</v>
      </c>
      <c r="D139" s="98" t="s">
        <v>172</v>
      </c>
      <c r="E139" s="98" t="s">
        <v>379</v>
      </c>
      <c r="F139" s="98" t="s">
        <v>380</v>
      </c>
      <c r="G139" s="98" t="s">
        <v>380</v>
      </c>
      <c r="H139" s="98" t="s">
        <v>381</v>
      </c>
      <c r="I139" s="98" t="s">
        <v>201</v>
      </c>
      <c r="J139" s="99">
        <v>1</v>
      </c>
      <c r="K139" s="98">
        <v>750000000</v>
      </c>
      <c r="L139" s="98" t="s">
        <v>339</v>
      </c>
      <c r="M139" s="155" t="s">
        <v>220</v>
      </c>
      <c r="N139" s="98" t="s">
        <v>339</v>
      </c>
      <c r="O139" s="98"/>
      <c r="P139" s="98" t="s">
        <v>230</v>
      </c>
      <c r="Q139" s="98" t="s">
        <v>342</v>
      </c>
      <c r="R139" s="98"/>
      <c r="S139" s="98"/>
      <c r="T139" s="98"/>
      <c r="U139" s="98"/>
      <c r="V139" s="77">
        <v>1200000</v>
      </c>
      <c r="W139" s="102">
        <v>1344000</v>
      </c>
      <c r="X139" s="98"/>
      <c r="Y139" s="117" t="s">
        <v>343</v>
      </c>
      <c r="Z139" s="81"/>
    </row>
    <row r="140" spans="3:26" s="51" customFormat="1" ht="168.75" customHeight="1" x14ac:dyDescent="0.25">
      <c r="C140" s="133" t="s">
        <v>127</v>
      </c>
      <c r="D140" s="98" t="s">
        <v>172</v>
      </c>
      <c r="E140" s="98" t="s">
        <v>382</v>
      </c>
      <c r="F140" s="98" t="s">
        <v>383</v>
      </c>
      <c r="G140" s="98" t="s">
        <v>383</v>
      </c>
      <c r="H140" s="98" t="s">
        <v>384</v>
      </c>
      <c r="I140" s="98" t="s">
        <v>176</v>
      </c>
      <c r="J140" s="99">
        <v>1</v>
      </c>
      <c r="K140" s="98">
        <v>750000000</v>
      </c>
      <c r="L140" s="98" t="s">
        <v>339</v>
      </c>
      <c r="M140" s="155" t="s">
        <v>220</v>
      </c>
      <c r="N140" s="98" t="s">
        <v>339</v>
      </c>
      <c r="O140" s="98"/>
      <c r="P140" s="98" t="s">
        <v>230</v>
      </c>
      <c r="Q140" s="98" t="s">
        <v>342</v>
      </c>
      <c r="R140" s="98"/>
      <c r="S140" s="98"/>
      <c r="T140" s="98"/>
      <c r="U140" s="98"/>
      <c r="V140" s="77">
        <v>1970095</v>
      </c>
      <c r="W140" s="102">
        <v>2206506.4</v>
      </c>
      <c r="X140" s="98"/>
      <c r="Y140" s="117" t="s">
        <v>343</v>
      </c>
      <c r="Z140" s="81"/>
    </row>
    <row r="141" spans="3:26" s="51" customFormat="1" ht="172.5" customHeight="1" x14ac:dyDescent="0.25">
      <c r="C141" s="133" t="s">
        <v>128</v>
      </c>
      <c r="D141" s="156" t="s">
        <v>172</v>
      </c>
      <c r="E141" s="97" t="s">
        <v>385</v>
      </c>
      <c r="F141" s="132" t="s">
        <v>386</v>
      </c>
      <c r="G141" s="132" t="s">
        <v>386</v>
      </c>
      <c r="H141" s="157" t="s">
        <v>387</v>
      </c>
      <c r="I141" s="158" t="s">
        <v>176</v>
      </c>
      <c r="J141" s="159">
        <v>0.6</v>
      </c>
      <c r="K141" s="136">
        <v>750000000</v>
      </c>
      <c r="L141" s="160" t="s">
        <v>388</v>
      </c>
      <c r="M141" s="97" t="s">
        <v>389</v>
      </c>
      <c r="N141" s="158" t="s">
        <v>390</v>
      </c>
      <c r="O141" s="158"/>
      <c r="P141" s="136" t="s">
        <v>391</v>
      </c>
      <c r="Q141" s="161" t="s">
        <v>392</v>
      </c>
      <c r="R141" s="158"/>
      <c r="S141" s="158"/>
      <c r="T141" s="158"/>
      <c r="U141" s="162"/>
      <c r="V141" s="81">
        <v>22720000</v>
      </c>
      <c r="W141" s="102">
        <v>25446400.000000004</v>
      </c>
      <c r="X141" s="78"/>
      <c r="Y141" s="163">
        <v>2016</v>
      </c>
      <c r="Z141" s="81"/>
    </row>
    <row r="142" spans="3:26" s="51" customFormat="1" ht="201.75" customHeight="1" x14ac:dyDescent="0.25">
      <c r="C142" s="133" t="s">
        <v>129</v>
      </c>
      <c r="D142" s="156" t="s">
        <v>172</v>
      </c>
      <c r="E142" s="98" t="s">
        <v>393</v>
      </c>
      <c r="F142" s="132" t="s">
        <v>394</v>
      </c>
      <c r="G142" s="132" t="s">
        <v>394</v>
      </c>
      <c r="H142" s="132" t="s">
        <v>395</v>
      </c>
      <c r="I142" s="97" t="s">
        <v>201</v>
      </c>
      <c r="J142" s="164">
        <v>1</v>
      </c>
      <c r="K142" s="136">
        <v>750000000</v>
      </c>
      <c r="L142" s="160" t="s">
        <v>388</v>
      </c>
      <c r="M142" s="98" t="s">
        <v>396</v>
      </c>
      <c r="N142" s="158" t="s">
        <v>390</v>
      </c>
      <c r="O142" s="97"/>
      <c r="P142" s="98" t="s">
        <v>397</v>
      </c>
      <c r="Q142" s="161" t="s">
        <v>392</v>
      </c>
      <c r="R142" s="97"/>
      <c r="S142" s="97"/>
      <c r="T142" s="97"/>
      <c r="U142" s="165"/>
      <c r="V142" s="81">
        <v>6200000</v>
      </c>
      <c r="W142" s="102">
        <v>6944000.0000000009</v>
      </c>
      <c r="X142" s="78"/>
      <c r="Y142" s="117">
        <v>2015</v>
      </c>
      <c r="Z142" s="81"/>
    </row>
    <row r="143" spans="3:26" s="51" customFormat="1" ht="176.25" customHeight="1" x14ac:dyDescent="0.25">
      <c r="C143" s="133" t="s">
        <v>130</v>
      </c>
      <c r="D143" s="156" t="s">
        <v>172</v>
      </c>
      <c r="E143" s="98" t="s">
        <v>365</v>
      </c>
      <c r="F143" s="156" t="s">
        <v>366</v>
      </c>
      <c r="G143" s="156" t="s">
        <v>366</v>
      </c>
      <c r="H143" s="156" t="s">
        <v>398</v>
      </c>
      <c r="I143" s="158" t="s">
        <v>176</v>
      </c>
      <c r="J143" s="164">
        <v>1</v>
      </c>
      <c r="K143" s="136">
        <v>750000000</v>
      </c>
      <c r="L143" s="160" t="s">
        <v>388</v>
      </c>
      <c r="M143" s="98" t="s">
        <v>193</v>
      </c>
      <c r="N143" s="98" t="s">
        <v>390</v>
      </c>
      <c r="O143" s="98"/>
      <c r="P143" s="98" t="s">
        <v>399</v>
      </c>
      <c r="Q143" s="161" t="s">
        <v>392</v>
      </c>
      <c r="R143" s="156"/>
      <c r="S143" s="156"/>
      <c r="T143" s="156"/>
      <c r="U143" s="156"/>
      <c r="V143" s="166">
        <v>6500000</v>
      </c>
      <c r="W143" s="102">
        <v>7280000.0000000009</v>
      </c>
      <c r="X143" s="156"/>
      <c r="Y143" s="117">
        <v>2015</v>
      </c>
      <c r="Z143" s="81"/>
    </row>
    <row r="144" spans="3:26" s="51" customFormat="1" ht="164.25" customHeight="1" x14ac:dyDescent="0.25">
      <c r="C144" s="133" t="s">
        <v>131</v>
      </c>
      <c r="D144" s="65" t="s">
        <v>172</v>
      </c>
      <c r="E144" s="65" t="s">
        <v>400</v>
      </c>
      <c r="F144" s="98" t="s">
        <v>401</v>
      </c>
      <c r="G144" s="98" t="s">
        <v>401</v>
      </c>
      <c r="H144" s="98" t="s">
        <v>402</v>
      </c>
      <c r="I144" s="98" t="s">
        <v>189</v>
      </c>
      <c r="J144" s="99">
        <v>1</v>
      </c>
      <c r="K144" s="98">
        <v>750000000</v>
      </c>
      <c r="L144" s="59" t="s">
        <v>177</v>
      </c>
      <c r="M144" s="98" t="s">
        <v>403</v>
      </c>
      <c r="N144" s="65" t="s">
        <v>221</v>
      </c>
      <c r="O144" s="98"/>
      <c r="P144" s="69" t="s">
        <v>404</v>
      </c>
      <c r="Q144" s="98" t="s">
        <v>405</v>
      </c>
      <c r="R144" s="98"/>
      <c r="S144" s="98"/>
      <c r="T144" s="98"/>
      <c r="U144" s="98"/>
      <c r="V144" s="71">
        <v>33542039</v>
      </c>
      <c r="W144" s="102">
        <v>37567083.68</v>
      </c>
      <c r="X144" s="98" t="s">
        <v>206</v>
      </c>
      <c r="Y144" s="117">
        <v>2015</v>
      </c>
      <c r="Z144" s="81"/>
    </row>
    <row r="145" spans="3:26" s="51" customFormat="1" ht="174.75" customHeight="1" x14ac:dyDescent="0.25">
      <c r="C145" s="133" t="s">
        <v>132</v>
      </c>
      <c r="D145" s="65" t="s">
        <v>172</v>
      </c>
      <c r="E145" s="65" t="s">
        <v>400</v>
      </c>
      <c r="F145" s="98" t="s">
        <v>401</v>
      </c>
      <c r="G145" s="98" t="s">
        <v>401</v>
      </c>
      <c r="H145" s="98" t="s">
        <v>406</v>
      </c>
      <c r="I145" s="98" t="s">
        <v>189</v>
      </c>
      <c r="J145" s="99">
        <v>1</v>
      </c>
      <c r="K145" s="98">
        <v>750000000</v>
      </c>
      <c r="L145" s="59" t="s">
        <v>177</v>
      </c>
      <c r="M145" s="98" t="s">
        <v>403</v>
      </c>
      <c r="N145" s="65" t="s">
        <v>232</v>
      </c>
      <c r="O145" s="98"/>
      <c r="P145" s="69" t="s">
        <v>404</v>
      </c>
      <c r="Q145" s="98" t="s">
        <v>405</v>
      </c>
      <c r="R145" s="98"/>
      <c r="S145" s="98"/>
      <c r="T145" s="98"/>
      <c r="U145" s="98"/>
      <c r="V145" s="71">
        <v>34579422.189999998</v>
      </c>
      <c r="W145" s="102">
        <v>38728952.850000001</v>
      </c>
      <c r="X145" s="98" t="s">
        <v>206</v>
      </c>
      <c r="Y145" s="117">
        <v>2015</v>
      </c>
      <c r="Z145" s="81"/>
    </row>
    <row r="146" spans="3:26" s="51" customFormat="1" ht="185.25" customHeight="1" x14ac:dyDescent="0.25">
      <c r="C146" s="133" t="s">
        <v>133</v>
      </c>
      <c r="D146" s="65" t="s">
        <v>172</v>
      </c>
      <c r="E146" s="65" t="s">
        <v>400</v>
      </c>
      <c r="F146" s="98" t="s">
        <v>401</v>
      </c>
      <c r="G146" s="98" t="s">
        <v>401</v>
      </c>
      <c r="H146" s="98" t="s">
        <v>407</v>
      </c>
      <c r="I146" s="98" t="s">
        <v>189</v>
      </c>
      <c r="J146" s="99">
        <v>1</v>
      </c>
      <c r="K146" s="98">
        <v>750000000</v>
      </c>
      <c r="L146" s="59" t="s">
        <v>177</v>
      </c>
      <c r="M146" s="98" t="s">
        <v>403</v>
      </c>
      <c r="N146" s="65" t="s">
        <v>221</v>
      </c>
      <c r="O146" s="98"/>
      <c r="P146" s="69" t="s">
        <v>404</v>
      </c>
      <c r="Q146" s="98" t="s">
        <v>405</v>
      </c>
      <c r="R146" s="98"/>
      <c r="S146" s="98"/>
      <c r="T146" s="98"/>
      <c r="U146" s="98"/>
      <c r="V146" s="71">
        <v>34579422.189999998</v>
      </c>
      <c r="W146" s="102">
        <v>38728952.850000001</v>
      </c>
      <c r="X146" s="98" t="s">
        <v>206</v>
      </c>
      <c r="Y146" s="117">
        <v>2015</v>
      </c>
      <c r="Z146" s="81"/>
    </row>
    <row r="147" spans="3:26" s="51" customFormat="1" ht="189.75" customHeight="1" x14ac:dyDescent="0.25">
      <c r="C147" s="133" t="s">
        <v>134</v>
      </c>
      <c r="D147" s="65" t="s">
        <v>172</v>
      </c>
      <c r="E147" s="65" t="s">
        <v>400</v>
      </c>
      <c r="F147" s="98" t="s">
        <v>401</v>
      </c>
      <c r="G147" s="98" t="s">
        <v>401</v>
      </c>
      <c r="H147" s="98" t="s">
        <v>408</v>
      </c>
      <c r="I147" s="98" t="s">
        <v>189</v>
      </c>
      <c r="J147" s="99">
        <v>1</v>
      </c>
      <c r="K147" s="98">
        <v>750000000</v>
      </c>
      <c r="L147" s="59" t="s">
        <v>177</v>
      </c>
      <c r="M147" s="98" t="s">
        <v>403</v>
      </c>
      <c r="N147" s="65" t="s">
        <v>409</v>
      </c>
      <c r="O147" s="98"/>
      <c r="P147" s="69" t="s">
        <v>404</v>
      </c>
      <c r="Q147" s="98" t="s">
        <v>405</v>
      </c>
      <c r="R147" s="98"/>
      <c r="S147" s="98"/>
      <c r="T147" s="98"/>
      <c r="U147" s="98"/>
      <c r="V147" s="71">
        <v>34579422.189999998</v>
      </c>
      <c r="W147" s="102">
        <v>38728952.850000001</v>
      </c>
      <c r="X147" s="98" t="s">
        <v>206</v>
      </c>
      <c r="Y147" s="117">
        <v>2015</v>
      </c>
      <c r="Z147" s="81"/>
    </row>
    <row r="148" spans="3:26" s="51" customFormat="1" ht="189.75" customHeight="1" x14ac:dyDescent="0.25">
      <c r="C148" s="133" t="s">
        <v>135</v>
      </c>
      <c r="D148" s="65" t="s">
        <v>172</v>
      </c>
      <c r="E148" s="65" t="s">
        <v>400</v>
      </c>
      <c r="F148" s="98" t="s">
        <v>401</v>
      </c>
      <c r="G148" s="98" t="s">
        <v>401</v>
      </c>
      <c r="H148" s="98" t="s">
        <v>410</v>
      </c>
      <c r="I148" s="98" t="s">
        <v>189</v>
      </c>
      <c r="J148" s="99">
        <v>1</v>
      </c>
      <c r="K148" s="98">
        <v>750000000</v>
      </c>
      <c r="L148" s="59" t="s">
        <v>177</v>
      </c>
      <c r="M148" s="98" t="s">
        <v>403</v>
      </c>
      <c r="N148" s="65" t="s">
        <v>237</v>
      </c>
      <c r="O148" s="98"/>
      <c r="P148" s="69" t="s">
        <v>404</v>
      </c>
      <c r="Q148" s="98" t="s">
        <v>405</v>
      </c>
      <c r="R148" s="98"/>
      <c r="S148" s="98"/>
      <c r="T148" s="98"/>
      <c r="U148" s="98"/>
      <c r="V148" s="71">
        <v>33542039</v>
      </c>
      <c r="W148" s="102">
        <v>37567083.68</v>
      </c>
      <c r="X148" s="98" t="s">
        <v>206</v>
      </c>
      <c r="Y148" s="117">
        <v>2015</v>
      </c>
      <c r="Z148" s="81"/>
    </row>
    <row r="149" spans="3:26" s="51" customFormat="1" ht="204.75" customHeight="1" x14ac:dyDescent="0.25">
      <c r="C149" s="133" t="s">
        <v>136</v>
      </c>
      <c r="D149" s="87" t="s">
        <v>172</v>
      </c>
      <c r="E149" s="87" t="s">
        <v>411</v>
      </c>
      <c r="F149" s="86" t="s">
        <v>412</v>
      </c>
      <c r="G149" s="86" t="s">
        <v>412</v>
      </c>
      <c r="H149" s="86" t="s">
        <v>606</v>
      </c>
      <c r="I149" s="86" t="s">
        <v>176</v>
      </c>
      <c r="J149" s="219">
        <v>1</v>
      </c>
      <c r="K149" s="86">
        <v>750000000</v>
      </c>
      <c r="L149" s="89" t="s">
        <v>177</v>
      </c>
      <c r="M149" s="86" t="s">
        <v>830</v>
      </c>
      <c r="N149" s="87" t="s">
        <v>831</v>
      </c>
      <c r="O149" s="86"/>
      <c r="P149" s="90" t="s">
        <v>832</v>
      </c>
      <c r="Q149" s="86" t="s">
        <v>405</v>
      </c>
      <c r="R149" s="86"/>
      <c r="S149" s="86"/>
      <c r="T149" s="86"/>
      <c r="U149" s="92"/>
      <c r="V149" s="220">
        <v>0</v>
      </c>
      <c r="W149" s="93">
        <v>0</v>
      </c>
      <c r="X149" s="86"/>
      <c r="Y149" s="86">
        <v>2016</v>
      </c>
      <c r="Z149" s="86" t="s">
        <v>839</v>
      </c>
    </row>
    <row r="150" spans="3:26" s="51" customFormat="1" ht="204.75" customHeight="1" x14ac:dyDescent="0.25">
      <c r="C150" s="133" t="s">
        <v>833</v>
      </c>
      <c r="D150" s="87" t="s">
        <v>172</v>
      </c>
      <c r="E150" s="87" t="s">
        <v>411</v>
      </c>
      <c r="F150" s="86" t="s">
        <v>412</v>
      </c>
      <c r="G150" s="86" t="s">
        <v>412</v>
      </c>
      <c r="H150" s="86" t="s">
        <v>606</v>
      </c>
      <c r="I150" s="86" t="s">
        <v>176</v>
      </c>
      <c r="J150" s="219">
        <v>1</v>
      </c>
      <c r="K150" s="86">
        <v>750000000</v>
      </c>
      <c r="L150" s="89" t="s">
        <v>177</v>
      </c>
      <c r="M150" s="86" t="s">
        <v>834</v>
      </c>
      <c r="N150" s="87" t="s">
        <v>831</v>
      </c>
      <c r="O150" s="86"/>
      <c r="P150" s="90" t="s">
        <v>835</v>
      </c>
      <c r="Q150" s="86" t="s">
        <v>405</v>
      </c>
      <c r="R150" s="86"/>
      <c r="S150" s="86"/>
      <c r="T150" s="86"/>
      <c r="U150" s="92"/>
      <c r="V150" s="220">
        <v>107000000</v>
      </c>
      <c r="W150" s="93">
        <f>V150*1.12</f>
        <v>119840000.00000001</v>
      </c>
      <c r="X150" s="86"/>
      <c r="Y150" s="86">
        <v>2016</v>
      </c>
      <c r="Z150" s="86"/>
    </row>
    <row r="151" spans="3:26" s="51" customFormat="1" ht="190.5" customHeight="1" x14ac:dyDescent="0.25">
      <c r="C151" s="133" t="s">
        <v>137</v>
      </c>
      <c r="D151" s="87" t="s">
        <v>172</v>
      </c>
      <c r="E151" s="87" t="s">
        <v>411</v>
      </c>
      <c r="F151" s="86" t="s">
        <v>836</v>
      </c>
      <c r="G151" s="86" t="s">
        <v>836</v>
      </c>
      <c r="H151" s="86" t="s">
        <v>413</v>
      </c>
      <c r="I151" s="86" t="s">
        <v>176</v>
      </c>
      <c r="J151" s="219">
        <v>1</v>
      </c>
      <c r="K151" s="86">
        <v>750000000</v>
      </c>
      <c r="L151" s="89" t="s">
        <v>177</v>
      </c>
      <c r="M151" s="86" t="s">
        <v>830</v>
      </c>
      <c r="N151" s="87" t="s">
        <v>837</v>
      </c>
      <c r="O151" s="86"/>
      <c r="P151" s="90" t="s">
        <v>832</v>
      </c>
      <c r="Q151" s="86" t="s">
        <v>405</v>
      </c>
      <c r="R151" s="86"/>
      <c r="S151" s="86"/>
      <c r="T151" s="86"/>
      <c r="U151" s="92"/>
      <c r="V151" s="220">
        <v>0</v>
      </c>
      <c r="W151" s="93">
        <v>0</v>
      </c>
      <c r="X151" s="86"/>
      <c r="Y151" s="86">
        <v>2016</v>
      </c>
      <c r="Z151" s="86" t="s">
        <v>839</v>
      </c>
    </row>
    <row r="152" spans="3:26" s="51" customFormat="1" ht="190.5" customHeight="1" x14ac:dyDescent="0.25">
      <c r="C152" s="133" t="s">
        <v>838</v>
      </c>
      <c r="D152" s="87" t="s">
        <v>172</v>
      </c>
      <c r="E152" s="87" t="s">
        <v>411</v>
      </c>
      <c r="F152" s="86" t="s">
        <v>836</v>
      </c>
      <c r="G152" s="86" t="s">
        <v>836</v>
      </c>
      <c r="H152" s="86" t="s">
        <v>413</v>
      </c>
      <c r="I152" s="86" t="s">
        <v>176</v>
      </c>
      <c r="J152" s="219">
        <v>1</v>
      </c>
      <c r="K152" s="86">
        <v>750000000</v>
      </c>
      <c r="L152" s="89" t="s">
        <v>177</v>
      </c>
      <c r="M152" s="86" t="s">
        <v>834</v>
      </c>
      <c r="N152" s="87" t="s">
        <v>837</v>
      </c>
      <c r="O152" s="86"/>
      <c r="P152" s="90" t="s">
        <v>835</v>
      </c>
      <c r="Q152" s="86" t="s">
        <v>405</v>
      </c>
      <c r="R152" s="86"/>
      <c r="S152" s="86"/>
      <c r="T152" s="86"/>
      <c r="U152" s="92"/>
      <c r="V152" s="220">
        <v>26750000</v>
      </c>
      <c r="W152" s="93">
        <f>V152*1.12</f>
        <v>29960000.000000004</v>
      </c>
      <c r="X152" s="86"/>
      <c r="Y152" s="86">
        <v>2016</v>
      </c>
      <c r="Z152" s="86"/>
    </row>
    <row r="153" spans="3:26" s="51" customFormat="1" ht="244.5" customHeight="1" x14ac:dyDescent="0.25">
      <c r="C153" s="133" t="s">
        <v>138</v>
      </c>
      <c r="D153" s="65" t="s">
        <v>172</v>
      </c>
      <c r="E153" s="65" t="s">
        <v>414</v>
      </c>
      <c r="F153" s="66" t="s">
        <v>415</v>
      </c>
      <c r="G153" s="65" t="s">
        <v>416</v>
      </c>
      <c r="H153" s="65" t="s">
        <v>417</v>
      </c>
      <c r="I153" s="65" t="s">
        <v>176</v>
      </c>
      <c r="J153" s="67">
        <v>1</v>
      </c>
      <c r="K153" s="65">
        <v>750000000</v>
      </c>
      <c r="L153" s="59" t="s">
        <v>177</v>
      </c>
      <c r="M153" s="98" t="s">
        <v>313</v>
      </c>
      <c r="N153" s="65" t="s">
        <v>232</v>
      </c>
      <c r="O153" s="167"/>
      <c r="P153" s="69" t="s">
        <v>731</v>
      </c>
      <c r="Q153" s="67" t="s">
        <v>405</v>
      </c>
      <c r="R153" s="98"/>
      <c r="S153" s="98"/>
      <c r="T153" s="98"/>
      <c r="U153" s="98" t="s">
        <v>309</v>
      </c>
      <c r="V153" s="71">
        <v>647800</v>
      </c>
      <c r="W153" s="102">
        <v>725536</v>
      </c>
      <c r="X153" s="98"/>
      <c r="Y153" s="117">
        <v>2016</v>
      </c>
      <c r="Z153" s="81"/>
    </row>
    <row r="154" spans="3:26" s="51" customFormat="1" ht="194.25" customHeight="1" x14ac:dyDescent="0.25">
      <c r="C154" s="133" t="s">
        <v>139</v>
      </c>
      <c r="D154" s="65" t="s">
        <v>172</v>
      </c>
      <c r="E154" s="65" t="s">
        <v>414</v>
      </c>
      <c r="F154" s="66" t="s">
        <v>415</v>
      </c>
      <c r="G154" s="65" t="s">
        <v>416</v>
      </c>
      <c r="H154" s="65" t="s">
        <v>418</v>
      </c>
      <c r="I154" s="65" t="s">
        <v>176</v>
      </c>
      <c r="J154" s="67">
        <v>1</v>
      </c>
      <c r="K154" s="65">
        <v>750000000</v>
      </c>
      <c r="L154" s="59" t="s">
        <v>177</v>
      </c>
      <c r="M154" s="98" t="s">
        <v>313</v>
      </c>
      <c r="N154" s="65" t="s">
        <v>409</v>
      </c>
      <c r="O154" s="167"/>
      <c r="P154" s="69" t="s">
        <v>731</v>
      </c>
      <c r="Q154" s="67" t="s">
        <v>405</v>
      </c>
      <c r="R154" s="98"/>
      <c r="S154" s="98"/>
      <c r="T154" s="98"/>
      <c r="U154" s="98"/>
      <c r="V154" s="71">
        <v>2647800</v>
      </c>
      <c r="W154" s="102">
        <v>2965536</v>
      </c>
      <c r="X154" s="98"/>
      <c r="Y154" s="117">
        <v>2016</v>
      </c>
      <c r="Z154" s="81"/>
    </row>
    <row r="155" spans="3:26" s="51" customFormat="1" ht="207" customHeight="1" x14ac:dyDescent="0.25">
      <c r="C155" s="133" t="s">
        <v>140</v>
      </c>
      <c r="D155" s="65" t="s">
        <v>172</v>
      </c>
      <c r="E155" s="65" t="s">
        <v>414</v>
      </c>
      <c r="F155" s="66" t="s">
        <v>415</v>
      </c>
      <c r="G155" s="65" t="s">
        <v>416</v>
      </c>
      <c r="H155" s="65" t="s">
        <v>419</v>
      </c>
      <c r="I155" s="65" t="s">
        <v>176</v>
      </c>
      <c r="J155" s="67">
        <v>1</v>
      </c>
      <c r="K155" s="65">
        <v>750000000</v>
      </c>
      <c r="L155" s="59" t="s">
        <v>177</v>
      </c>
      <c r="M155" s="98" t="s">
        <v>313</v>
      </c>
      <c r="N155" s="65" t="s">
        <v>221</v>
      </c>
      <c r="O155" s="167"/>
      <c r="P155" s="69" t="s">
        <v>731</v>
      </c>
      <c r="Q155" s="67" t="s">
        <v>405</v>
      </c>
      <c r="R155" s="98"/>
      <c r="S155" s="98"/>
      <c r="T155" s="98"/>
      <c r="U155" s="98"/>
      <c r="V155" s="71">
        <v>3370500</v>
      </c>
      <c r="W155" s="102">
        <v>3774960</v>
      </c>
      <c r="X155" s="98"/>
      <c r="Y155" s="117">
        <v>2016</v>
      </c>
      <c r="Z155" s="81"/>
    </row>
    <row r="156" spans="3:26" s="51" customFormat="1" ht="144.75" customHeight="1" x14ac:dyDescent="0.25">
      <c r="C156" s="133" t="s">
        <v>141</v>
      </c>
      <c r="D156" s="65" t="s">
        <v>172</v>
      </c>
      <c r="E156" s="65" t="s">
        <v>414</v>
      </c>
      <c r="F156" s="66" t="s">
        <v>415</v>
      </c>
      <c r="G156" s="65" t="s">
        <v>416</v>
      </c>
      <c r="H156" s="65" t="s">
        <v>420</v>
      </c>
      <c r="I156" s="65" t="s">
        <v>176</v>
      </c>
      <c r="J156" s="67">
        <v>1</v>
      </c>
      <c r="K156" s="65">
        <v>750000000</v>
      </c>
      <c r="L156" s="59" t="s">
        <v>177</v>
      </c>
      <c r="M156" s="98" t="s">
        <v>313</v>
      </c>
      <c r="N156" s="65" t="s">
        <v>185</v>
      </c>
      <c r="O156" s="167"/>
      <c r="P156" s="69" t="s">
        <v>731</v>
      </c>
      <c r="Q156" s="67" t="s">
        <v>405</v>
      </c>
      <c r="R156" s="98"/>
      <c r="S156" s="98"/>
      <c r="T156" s="98"/>
      <c r="U156" s="98"/>
      <c r="V156" s="71">
        <v>1647800</v>
      </c>
      <c r="W156" s="102">
        <v>1845536</v>
      </c>
      <c r="X156" s="98"/>
      <c r="Y156" s="117">
        <v>2016</v>
      </c>
      <c r="Z156" s="81"/>
    </row>
    <row r="157" spans="3:26" s="51" customFormat="1" ht="180.75" customHeight="1" x14ac:dyDescent="0.25">
      <c r="C157" s="133" t="s">
        <v>142</v>
      </c>
      <c r="D157" s="65" t="s">
        <v>172</v>
      </c>
      <c r="E157" s="65" t="s">
        <v>414</v>
      </c>
      <c r="F157" s="66" t="s">
        <v>415</v>
      </c>
      <c r="G157" s="65" t="s">
        <v>416</v>
      </c>
      <c r="H157" s="65" t="s">
        <v>421</v>
      </c>
      <c r="I157" s="65" t="s">
        <v>176</v>
      </c>
      <c r="J157" s="67">
        <v>1</v>
      </c>
      <c r="K157" s="65">
        <v>750000000</v>
      </c>
      <c r="L157" s="59" t="s">
        <v>177</v>
      </c>
      <c r="M157" s="98" t="s">
        <v>313</v>
      </c>
      <c r="N157" s="65" t="s">
        <v>237</v>
      </c>
      <c r="O157" s="167"/>
      <c r="P157" s="69" t="s">
        <v>731</v>
      </c>
      <c r="Q157" s="67" t="s">
        <v>405</v>
      </c>
      <c r="R157" s="98"/>
      <c r="S157" s="98"/>
      <c r="T157" s="98"/>
      <c r="U157" s="98"/>
      <c r="V157" s="71">
        <v>3969700</v>
      </c>
      <c r="W157" s="102">
        <v>4446064</v>
      </c>
      <c r="X157" s="98"/>
      <c r="Y157" s="117">
        <v>2016</v>
      </c>
      <c r="Z157" s="81"/>
    </row>
    <row r="158" spans="3:26" s="51" customFormat="1" ht="162.75" customHeight="1" x14ac:dyDescent="0.25">
      <c r="C158" s="133" t="s">
        <v>143</v>
      </c>
      <c r="D158" s="65" t="s">
        <v>172</v>
      </c>
      <c r="E158" s="65" t="s">
        <v>414</v>
      </c>
      <c r="F158" s="66" t="s">
        <v>415</v>
      </c>
      <c r="G158" s="65" t="s">
        <v>416</v>
      </c>
      <c r="H158" s="65" t="s">
        <v>422</v>
      </c>
      <c r="I158" s="65" t="s">
        <v>176</v>
      </c>
      <c r="J158" s="67">
        <v>1</v>
      </c>
      <c r="K158" s="65">
        <v>750000000</v>
      </c>
      <c r="L158" s="59" t="s">
        <v>177</v>
      </c>
      <c r="M158" s="98" t="s">
        <v>313</v>
      </c>
      <c r="N158" s="65" t="s">
        <v>232</v>
      </c>
      <c r="O158" s="167"/>
      <c r="P158" s="69" t="s">
        <v>731</v>
      </c>
      <c r="Q158" s="67" t="s">
        <v>405</v>
      </c>
      <c r="R158" s="98"/>
      <c r="S158" s="98"/>
      <c r="T158" s="98"/>
      <c r="U158" s="98"/>
      <c r="V158" s="71">
        <v>10700000</v>
      </c>
      <c r="W158" s="102">
        <v>11984000</v>
      </c>
      <c r="X158" s="98"/>
      <c r="Y158" s="117">
        <v>2016</v>
      </c>
      <c r="Z158" s="81"/>
    </row>
    <row r="159" spans="3:26" s="51" customFormat="1" ht="184.5" customHeight="1" x14ac:dyDescent="0.25">
      <c r="C159" s="133" t="s">
        <v>144</v>
      </c>
      <c r="D159" s="65" t="s">
        <v>172</v>
      </c>
      <c r="E159" s="65" t="s">
        <v>414</v>
      </c>
      <c r="F159" s="66" t="s">
        <v>415</v>
      </c>
      <c r="G159" s="65" t="s">
        <v>416</v>
      </c>
      <c r="H159" s="65" t="s">
        <v>423</v>
      </c>
      <c r="I159" s="65" t="s">
        <v>176</v>
      </c>
      <c r="J159" s="67">
        <v>1</v>
      </c>
      <c r="K159" s="65">
        <v>750000000</v>
      </c>
      <c r="L159" s="59" t="s">
        <v>177</v>
      </c>
      <c r="M159" s="98" t="s">
        <v>313</v>
      </c>
      <c r="N159" s="65" t="s">
        <v>409</v>
      </c>
      <c r="O159" s="167"/>
      <c r="P159" s="69" t="s">
        <v>731</v>
      </c>
      <c r="Q159" s="67" t="s">
        <v>405</v>
      </c>
      <c r="R159" s="98"/>
      <c r="S159" s="98"/>
      <c r="T159" s="98"/>
      <c r="U159" s="98"/>
      <c r="V159" s="71">
        <v>10700000</v>
      </c>
      <c r="W159" s="102">
        <v>11984000</v>
      </c>
      <c r="X159" s="98"/>
      <c r="Y159" s="117">
        <v>2016</v>
      </c>
      <c r="Z159" s="81"/>
    </row>
    <row r="160" spans="3:26" s="51" customFormat="1" ht="203.25" customHeight="1" x14ac:dyDescent="0.25">
      <c r="C160" s="133" t="s">
        <v>145</v>
      </c>
      <c r="D160" s="65" t="s">
        <v>172</v>
      </c>
      <c r="E160" s="65" t="s">
        <v>414</v>
      </c>
      <c r="F160" s="66" t="s">
        <v>415</v>
      </c>
      <c r="G160" s="65" t="s">
        <v>416</v>
      </c>
      <c r="H160" s="65" t="s">
        <v>423</v>
      </c>
      <c r="I160" s="65" t="s">
        <v>176</v>
      </c>
      <c r="J160" s="67">
        <v>1</v>
      </c>
      <c r="K160" s="65">
        <v>750000000</v>
      </c>
      <c r="L160" s="59" t="s">
        <v>177</v>
      </c>
      <c r="M160" s="98" t="s">
        <v>313</v>
      </c>
      <c r="N160" s="65" t="s">
        <v>221</v>
      </c>
      <c r="O160" s="167"/>
      <c r="P160" s="69" t="s">
        <v>731</v>
      </c>
      <c r="Q160" s="67" t="s">
        <v>405</v>
      </c>
      <c r="R160" s="98"/>
      <c r="S160" s="98"/>
      <c r="T160" s="98"/>
      <c r="U160" s="98"/>
      <c r="V160" s="71">
        <v>10700000</v>
      </c>
      <c r="W160" s="102">
        <v>11984000</v>
      </c>
      <c r="X160" s="98"/>
      <c r="Y160" s="117">
        <v>2016</v>
      </c>
      <c r="Z160" s="81"/>
    </row>
    <row r="161" spans="3:26" s="51" customFormat="1" ht="179.25" customHeight="1" x14ac:dyDescent="0.25">
      <c r="C161" s="133" t="s">
        <v>146</v>
      </c>
      <c r="D161" s="65" t="s">
        <v>172</v>
      </c>
      <c r="E161" s="65" t="s">
        <v>414</v>
      </c>
      <c r="F161" s="66" t="s">
        <v>415</v>
      </c>
      <c r="G161" s="65" t="s">
        <v>416</v>
      </c>
      <c r="H161" s="65" t="s">
        <v>424</v>
      </c>
      <c r="I161" s="65" t="s">
        <v>176</v>
      </c>
      <c r="J161" s="67">
        <v>1</v>
      </c>
      <c r="K161" s="65">
        <v>750000000</v>
      </c>
      <c r="L161" s="59" t="s">
        <v>177</v>
      </c>
      <c r="M161" s="98" t="s">
        <v>313</v>
      </c>
      <c r="N161" s="65" t="s">
        <v>185</v>
      </c>
      <c r="O161" s="167"/>
      <c r="P161" s="69" t="s">
        <v>731</v>
      </c>
      <c r="Q161" s="67" t="s">
        <v>405</v>
      </c>
      <c r="R161" s="98"/>
      <c r="S161" s="98"/>
      <c r="T161" s="98"/>
      <c r="U161" s="98"/>
      <c r="V161" s="71">
        <v>16000000</v>
      </c>
      <c r="W161" s="102">
        <v>17920000</v>
      </c>
      <c r="X161" s="98"/>
      <c r="Y161" s="117">
        <v>2016</v>
      </c>
      <c r="Z161" s="81"/>
    </row>
    <row r="162" spans="3:26" s="51" customFormat="1" ht="187.5" customHeight="1" x14ac:dyDescent="0.25">
      <c r="C162" s="133" t="s">
        <v>147</v>
      </c>
      <c r="D162" s="65" t="s">
        <v>172</v>
      </c>
      <c r="E162" s="65" t="s">
        <v>414</v>
      </c>
      <c r="F162" s="66" t="s">
        <v>415</v>
      </c>
      <c r="G162" s="65" t="s">
        <v>416</v>
      </c>
      <c r="H162" s="65" t="s">
        <v>424</v>
      </c>
      <c r="I162" s="65" t="s">
        <v>176</v>
      </c>
      <c r="J162" s="67">
        <v>1</v>
      </c>
      <c r="K162" s="65">
        <v>750000000</v>
      </c>
      <c r="L162" s="59" t="s">
        <v>177</v>
      </c>
      <c r="M162" s="98" t="s">
        <v>313</v>
      </c>
      <c r="N162" s="65" t="s">
        <v>237</v>
      </c>
      <c r="O162" s="167"/>
      <c r="P162" s="69" t="s">
        <v>731</v>
      </c>
      <c r="Q162" s="67" t="s">
        <v>405</v>
      </c>
      <c r="R162" s="98"/>
      <c r="S162" s="98"/>
      <c r="T162" s="98"/>
      <c r="U162" s="98"/>
      <c r="V162" s="71">
        <v>30000000</v>
      </c>
      <c r="W162" s="102">
        <v>33600000</v>
      </c>
      <c r="X162" s="98"/>
      <c r="Y162" s="117">
        <v>2016</v>
      </c>
      <c r="Z162" s="81"/>
    </row>
    <row r="163" spans="3:26" s="51" customFormat="1" ht="183" customHeight="1" x14ac:dyDescent="0.25">
      <c r="C163" s="133" t="s">
        <v>148</v>
      </c>
      <c r="D163" s="65" t="s">
        <v>172</v>
      </c>
      <c r="E163" s="98" t="s">
        <v>425</v>
      </c>
      <c r="F163" s="98" t="s">
        <v>426</v>
      </c>
      <c r="G163" s="98" t="s">
        <v>426</v>
      </c>
      <c r="H163" s="98" t="s">
        <v>427</v>
      </c>
      <c r="I163" s="65" t="s">
        <v>176</v>
      </c>
      <c r="J163" s="67">
        <v>1</v>
      </c>
      <c r="K163" s="65">
        <v>750000000</v>
      </c>
      <c r="L163" s="59" t="s">
        <v>177</v>
      </c>
      <c r="M163" s="98" t="s">
        <v>403</v>
      </c>
      <c r="N163" s="65" t="s">
        <v>428</v>
      </c>
      <c r="O163" s="98"/>
      <c r="P163" s="69" t="s">
        <v>404</v>
      </c>
      <c r="Q163" s="98" t="s">
        <v>405</v>
      </c>
      <c r="R163" s="98"/>
      <c r="S163" s="98"/>
      <c r="T163" s="98"/>
      <c r="U163" s="98"/>
      <c r="V163" s="168">
        <v>8000000</v>
      </c>
      <c r="W163" s="102">
        <v>8960000</v>
      </c>
      <c r="X163" s="98"/>
      <c r="Y163" s="117">
        <v>2015</v>
      </c>
      <c r="Z163" s="81"/>
    </row>
    <row r="164" spans="3:26" s="51" customFormat="1" ht="178.5" customHeight="1" x14ac:dyDescent="0.25">
      <c r="C164" s="133" t="s">
        <v>149</v>
      </c>
      <c r="D164" s="65" t="s">
        <v>172</v>
      </c>
      <c r="E164" s="98" t="s">
        <v>425</v>
      </c>
      <c r="F164" s="98" t="s">
        <v>426</v>
      </c>
      <c r="G164" s="98" t="s">
        <v>426</v>
      </c>
      <c r="H164" s="98" t="s">
        <v>429</v>
      </c>
      <c r="I164" s="65" t="s">
        <v>176</v>
      </c>
      <c r="J164" s="67">
        <v>1</v>
      </c>
      <c r="K164" s="65">
        <v>750000000</v>
      </c>
      <c r="L164" s="59" t="s">
        <v>177</v>
      </c>
      <c r="M164" s="98" t="s">
        <v>403</v>
      </c>
      <c r="N164" s="65" t="s">
        <v>430</v>
      </c>
      <c r="O164" s="98"/>
      <c r="P164" s="69" t="s">
        <v>404</v>
      </c>
      <c r="Q164" s="98" t="s">
        <v>405</v>
      </c>
      <c r="R164" s="98"/>
      <c r="S164" s="98"/>
      <c r="T164" s="98"/>
      <c r="U164" s="98"/>
      <c r="V164" s="168">
        <v>8300000</v>
      </c>
      <c r="W164" s="102">
        <v>9296000</v>
      </c>
      <c r="X164" s="98"/>
      <c r="Y164" s="117">
        <v>2015</v>
      </c>
      <c r="Z164" s="81"/>
    </row>
    <row r="165" spans="3:26" s="51" customFormat="1" ht="212.25" customHeight="1" x14ac:dyDescent="0.25">
      <c r="C165" s="133" t="s">
        <v>150</v>
      </c>
      <c r="D165" s="52" t="s">
        <v>172</v>
      </c>
      <c r="E165" s="169" t="s">
        <v>438</v>
      </c>
      <c r="F165" s="98" t="s">
        <v>439</v>
      </c>
      <c r="G165" s="170" t="s">
        <v>439</v>
      </c>
      <c r="H165" s="66" t="s">
        <v>440</v>
      </c>
      <c r="I165" s="98" t="s">
        <v>189</v>
      </c>
      <c r="J165" s="99">
        <v>1</v>
      </c>
      <c r="K165" s="98">
        <v>750000000</v>
      </c>
      <c r="L165" s="98" t="s">
        <v>339</v>
      </c>
      <c r="M165" s="98" t="s">
        <v>335</v>
      </c>
      <c r="N165" s="98" t="s">
        <v>339</v>
      </c>
      <c r="O165" s="171"/>
      <c r="P165" s="98" t="s">
        <v>230</v>
      </c>
      <c r="Q165" s="98" t="s">
        <v>441</v>
      </c>
      <c r="R165" s="171"/>
      <c r="S165" s="171"/>
      <c r="T165" s="171"/>
      <c r="U165" s="171"/>
      <c r="V165" s="168">
        <v>10246500</v>
      </c>
      <c r="W165" s="102">
        <v>11476080</v>
      </c>
      <c r="X165" s="98" t="s">
        <v>206</v>
      </c>
      <c r="Y165" s="117">
        <v>2015</v>
      </c>
      <c r="Z165" s="81"/>
    </row>
    <row r="166" spans="3:26" s="51" customFormat="1" ht="169.5" customHeight="1" x14ac:dyDescent="0.25">
      <c r="C166" s="133" t="s">
        <v>151</v>
      </c>
      <c r="D166" s="172" t="s">
        <v>172</v>
      </c>
      <c r="E166" s="173" t="s">
        <v>442</v>
      </c>
      <c r="F166" s="172" t="s">
        <v>443</v>
      </c>
      <c r="G166" s="172" t="s">
        <v>443</v>
      </c>
      <c r="H166" s="98" t="s">
        <v>444</v>
      </c>
      <c r="I166" s="98" t="s">
        <v>189</v>
      </c>
      <c r="J166" s="99">
        <v>1</v>
      </c>
      <c r="K166" s="98">
        <v>750000000</v>
      </c>
      <c r="L166" s="172" t="s">
        <v>445</v>
      </c>
      <c r="M166" s="98" t="s">
        <v>335</v>
      </c>
      <c r="N166" s="172" t="s">
        <v>445</v>
      </c>
      <c r="O166" s="98"/>
      <c r="P166" s="98" t="s">
        <v>230</v>
      </c>
      <c r="Q166" s="98" t="s">
        <v>441</v>
      </c>
      <c r="R166" s="98"/>
      <c r="S166" s="98"/>
      <c r="T166" s="98"/>
      <c r="U166" s="98"/>
      <c r="V166" s="168">
        <v>3706000</v>
      </c>
      <c r="W166" s="102">
        <v>4150720</v>
      </c>
      <c r="X166" s="98" t="s">
        <v>206</v>
      </c>
      <c r="Y166" s="117">
        <v>2015</v>
      </c>
      <c r="Z166" s="81"/>
    </row>
    <row r="167" spans="3:26" s="51" customFormat="1" ht="171.75" customHeight="1" x14ac:dyDescent="0.25">
      <c r="C167" s="133" t="s">
        <v>152</v>
      </c>
      <c r="D167" s="52" t="s">
        <v>172</v>
      </c>
      <c r="E167" s="169" t="s">
        <v>446</v>
      </c>
      <c r="F167" s="98" t="s">
        <v>447</v>
      </c>
      <c r="G167" s="98" t="s">
        <v>447</v>
      </c>
      <c r="H167" s="144" t="s">
        <v>448</v>
      </c>
      <c r="I167" s="98" t="s">
        <v>189</v>
      </c>
      <c r="J167" s="99">
        <v>1</v>
      </c>
      <c r="K167" s="98">
        <v>750000000</v>
      </c>
      <c r="L167" s="98" t="s">
        <v>339</v>
      </c>
      <c r="M167" s="98" t="s">
        <v>335</v>
      </c>
      <c r="N167" s="98" t="s">
        <v>339</v>
      </c>
      <c r="O167" s="171"/>
      <c r="P167" s="98" t="s">
        <v>230</v>
      </c>
      <c r="Q167" s="98" t="s">
        <v>441</v>
      </c>
      <c r="R167" s="171"/>
      <c r="S167" s="171"/>
      <c r="T167" s="171"/>
      <c r="U167" s="171"/>
      <c r="V167" s="168">
        <v>1785000</v>
      </c>
      <c r="W167" s="102">
        <v>1999200</v>
      </c>
      <c r="X167" s="98" t="s">
        <v>206</v>
      </c>
      <c r="Y167" s="117">
        <v>2015</v>
      </c>
      <c r="Z167" s="81"/>
    </row>
    <row r="168" spans="3:26" s="51" customFormat="1" ht="231.75" customHeight="1" x14ac:dyDescent="0.25">
      <c r="C168" s="133" t="s">
        <v>153</v>
      </c>
      <c r="D168" s="52" t="s">
        <v>172</v>
      </c>
      <c r="E168" s="52" t="s">
        <v>497</v>
      </c>
      <c r="F168" s="52" t="s">
        <v>498</v>
      </c>
      <c r="G168" s="52" t="s">
        <v>498</v>
      </c>
      <c r="H168" s="52" t="s">
        <v>499</v>
      </c>
      <c r="I168" s="52" t="s">
        <v>201</v>
      </c>
      <c r="J168" s="99">
        <v>1</v>
      </c>
      <c r="K168" s="52">
        <v>750000000</v>
      </c>
      <c r="L168" s="52" t="s">
        <v>500</v>
      </c>
      <c r="M168" s="52" t="s">
        <v>501</v>
      </c>
      <c r="N168" s="52" t="s">
        <v>390</v>
      </c>
      <c r="O168" s="52"/>
      <c r="P168" s="52" t="s">
        <v>230</v>
      </c>
      <c r="Q168" s="52" t="s">
        <v>502</v>
      </c>
      <c r="R168" s="52"/>
      <c r="S168" s="52"/>
      <c r="T168" s="52"/>
      <c r="U168" s="52"/>
      <c r="V168" s="168">
        <v>300941</v>
      </c>
      <c r="W168" s="102">
        <v>337053.92000000004</v>
      </c>
      <c r="X168" s="52"/>
      <c r="Y168" s="62" t="s">
        <v>197</v>
      </c>
      <c r="Z168" s="81"/>
    </row>
    <row r="169" spans="3:26" s="51" customFormat="1" ht="168" customHeight="1" x14ac:dyDescent="0.25">
      <c r="C169" s="133" t="s">
        <v>154</v>
      </c>
      <c r="D169" s="66" t="s">
        <v>172</v>
      </c>
      <c r="E169" s="66" t="s">
        <v>557</v>
      </c>
      <c r="F169" s="66" t="s">
        <v>558</v>
      </c>
      <c r="G169" s="66" t="s">
        <v>558</v>
      </c>
      <c r="H169" s="66" t="s">
        <v>559</v>
      </c>
      <c r="I169" s="74" t="s">
        <v>176</v>
      </c>
      <c r="J169" s="75">
        <v>0.18</v>
      </c>
      <c r="K169" s="66">
        <v>750000000</v>
      </c>
      <c r="L169" s="66" t="s">
        <v>508</v>
      </c>
      <c r="M169" s="74" t="s">
        <v>389</v>
      </c>
      <c r="N169" s="174" t="s">
        <v>330</v>
      </c>
      <c r="O169" s="77"/>
      <c r="P169" s="114" t="s">
        <v>790</v>
      </c>
      <c r="Q169" s="66" t="s">
        <v>561</v>
      </c>
      <c r="R169" s="78"/>
      <c r="S169" s="78"/>
      <c r="T169" s="78"/>
      <c r="U169" s="81"/>
      <c r="V169" s="81">
        <v>29675297</v>
      </c>
      <c r="W169" s="81">
        <v>33236332.640000001</v>
      </c>
      <c r="X169" s="78"/>
      <c r="Y169" s="78">
        <v>2016</v>
      </c>
      <c r="Z169" s="81"/>
    </row>
    <row r="170" spans="3:26" s="51" customFormat="1" ht="164.25" customHeight="1" x14ac:dyDescent="0.25">
      <c r="C170" s="133" t="s">
        <v>155</v>
      </c>
      <c r="D170" s="66" t="s">
        <v>172</v>
      </c>
      <c r="E170" s="66" t="s">
        <v>557</v>
      </c>
      <c r="F170" s="66" t="s">
        <v>558</v>
      </c>
      <c r="G170" s="66" t="s">
        <v>558</v>
      </c>
      <c r="H170" s="66" t="s">
        <v>559</v>
      </c>
      <c r="I170" s="74" t="s">
        <v>176</v>
      </c>
      <c r="J170" s="75">
        <v>0.23</v>
      </c>
      <c r="K170" s="66">
        <v>750000000</v>
      </c>
      <c r="L170" s="66" t="s">
        <v>508</v>
      </c>
      <c r="M170" s="74" t="s">
        <v>389</v>
      </c>
      <c r="N170" s="174" t="s">
        <v>562</v>
      </c>
      <c r="O170" s="77"/>
      <c r="P170" s="114" t="s">
        <v>790</v>
      </c>
      <c r="Q170" s="66" t="s">
        <v>561</v>
      </c>
      <c r="R170" s="78"/>
      <c r="S170" s="78"/>
      <c r="T170" s="78"/>
      <c r="U170" s="81"/>
      <c r="V170" s="81">
        <v>3780800</v>
      </c>
      <c r="W170" s="81">
        <v>4234496</v>
      </c>
      <c r="X170" s="78"/>
      <c r="Y170" s="78">
        <v>2016</v>
      </c>
      <c r="Z170" s="81"/>
    </row>
    <row r="171" spans="3:26" s="51" customFormat="1" ht="190.5" customHeight="1" x14ac:dyDescent="0.25">
      <c r="C171" s="133" t="s">
        <v>156</v>
      </c>
      <c r="D171" s="66" t="s">
        <v>172</v>
      </c>
      <c r="E171" s="66" t="s">
        <v>557</v>
      </c>
      <c r="F171" s="66" t="s">
        <v>558</v>
      </c>
      <c r="G171" s="66" t="s">
        <v>558</v>
      </c>
      <c r="H171" s="66" t="s">
        <v>559</v>
      </c>
      <c r="I171" s="74" t="s">
        <v>176</v>
      </c>
      <c r="J171" s="75">
        <v>0.22</v>
      </c>
      <c r="K171" s="66">
        <v>750000000</v>
      </c>
      <c r="L171" s="66" t="s">
        <v>508</v>
      </c>
      <c r="M171" s="74" t="s">
        <v>389</v>
      </c>
      <c r="N171" s="174" t="s">
        <v>563</v>
      </c>
      <c r="O171" s="77"/>
      <c r="P171" s="114" t="s">
        <v>790</v>
      </c>
      <c r="Q171" s="66" t="s">
        <v>561</v>
      </c>
      <c r="R171" s="66"/>
      <c r="S171" s="78"/>
      <c r="T171" s="78"/>
      <c r="U171" s="81"/>
      <c r="V171" s="81">
        <v>1378050</v>
      </c>
      <c r="W171" s="81">
        <v>1543416</v>
      </c>
      <c r="X171" s="78"/>
      <c r="Y171" s="78">
        <v>2016</v>
      </c>
      <c r="Z171" s="81"/>
    </row>
    <row r="172" spans="3:26" s="51" customFormat="1" ht="189.75" customHeight="1" x14ac:dyDescent="0.25">
      <c r="C172" s="133" t="s">
        <v>157</v>
      </c>
      <c r="D172" s="66" t="s">
        <v>172</v>
      </c>
      <c r="E172" s="66" t="s">
        <v>557</v>
      </c>
      <c r="F172" s="66" t="s">
        <v>558</v>
      </c>
      <c r="G172" s="66" t="s">
        <v>558</v>
      </c>
      <c r="H172" s="66" t="s">
        <v>559</v>
      </c>
      <c r="I172" s="74" t="s">
        <v>176</v>
      </c>
      <c r="J172" s="75">
        <v>0.18</v>
      </c>
      <c r="K172" s="66">
        <v>750000000</v>
      </c>
      <c r="L172" s="66" t="s">
        <v>508</v>
      </c>
      <c r="M172" s="74" t="s">
        <v>389</v>
      </c>
      <c r="N172" s="174" t="s">
        <v>564</v>
      </c>
      <c r="O172" s="77"/>
      <c r="P172" s="114" t="s">
        <v>790</v>
      </c>
      <c r="Q172" s="66" t="s">
        <v>561</v>
      </c>
      <c r="R172" s="78"/>
      <c r="S172" s="78"/>
      <c r="T172" s="78"/>
      <c r="U172" s="81"/>
      <c r="V172" s="81">
        <v>3452500</v>
      </c>
      <c r="W172" s="81">
        <v>3866800</v>
      </c>
      <c r="X172" s="78"/>
      <c r="Y172" s="78">
        <v>2016</v>
      </c>
      <c r="Z172" s="81"/>
    </row>
    <row r="173" spans="3:26" s="51" customFormat="1" ht="206.25" customHeight="1" x14ac:dyDescent="0.25">
      <c r="C173" s="133" t="s">
        <v>158</v>
      </c>
      <c r="D173" s="66" t="s">
        <v>172</v>
      </c>
      <c r="E173" s="66" t="s">
        <v>557</v>
      </c>
      <c r="F173" s="66" t="s">
        <v>558</v>
      </c>
      <c r="G173" s="66" t="s">
        <v>558</v>
      </c>
      <c r="H173" s="66" t="s">
        <v>559</v>
      </c>
      <c r="I173" s="74" t="s">
        <v>176</v>
      </c>
      <c r="J173" s="75">
        <v>0.23</v>
      </c>
      <c r="K173" s="66">
        <v>750000000</v>
      </c>
      <c r="L173" s="66" t="s">
        <v>508</v>
      </c>
      <c r="M173" s="74" t="s">
        <v>389</v>
      </c>
      <c r="N173" s="174" t="s">
        <v>565</v>
      </c>
      <c r="O173" s="77"/>
      <c r="P173" s="114" t="s">
        <v>790</v>
      </c>
      <c r="Q173" s="66" t="s">
        <v>561</v>
      </c>
      <c r="R173" s="78"/>
      <c r="S173" s="78"/>
      <c r="T173" s="78"/>
      <c r="U173" s="81"/>
      <c r="V173" s="81">
        <v>1995592</v>
      </c>
      <c r="W173" s="81">
        <f>V173*1.12</f>
        <v>2235063.04</v>
      </c>
      <c r="X173" s="78"/>
      <c r="Y173" s="78">
        <v>2016</v>
      </c>
      <c r="Z173" s="81"/>
    </row>
    <row r="174" spans="3:26" s="51" customFormat="1" ht="162.75" customHeight="1" x14ac:dyDescent="0.25">
      <c r="C174" s="133" t="s">
        <v>159</v>
      </c>
      <c r="D174" s="66" t="s">
        <v>172</v>
      </c>
      <c r="E174" s="66" t="s">
        <v>557</v>
      </c>
      <c r="F174" s="66" t="s">
        <v>558</v>
      </c>
      <c r="G174" s="66" t="s">
        <v>558</v>
      </c>
      <c r="H174" s="66" t="s">
        <v>559</v>
      </c>
      <c r="I174" s="74" t="s">
        <v>176</v>
      </c>
      <c r="J174" s="75">
        <v>0.22</v>
      </c>
      <c r="K174" s="66">
        <v>750000000</v>
      </c>
      <c r="L174" s="66" t="s">
        <v>508</v>
      </c>
      <c r="M174" s="74" t="s">
        <v>389</v>
      </c>
      <c r="N174" s="174" t="s">
        <v>566</v>
      </c>
      <c r="O174" s="77"/>
      <c r="P174" s="114" t="s">
        <v>790</v>
      </c>
      <c r="Q174" s="66" t="s">
        <v>561</v>
      </c>
      <c r="R174" s="78"/>
      <c r="S174" s="78"/>
      <c r="T174" s="78"/>
      <c r="U174" s="81"/>
      <c r="V174" s="81">
        <v>5399776</v>
      </c>
      <c r="W174" s="81">
        <f>V174*1.12</f>
        <v>6047749.1200000001</v>
      </c>
      <c r="X174" s="78"/>
      <c r="Y174" s="78">
        <v>2016</v>
      </c>
      <c r="Z174" s="81"/>
    </row>
    <row r="175" spans="3:26" s="51" customFormat="1" ht="174.75" customHeight="1" x14ac:dyDescent="0.25">
      <c r="C175" s="133" t="s">
        <v>160</v>
      </c>
      <c r="D175" s="66" t="s">
        <v>503</v>
      </c>
      <c r="E175" s="66" t="s">
        <v>567</v>
      </c>
      <c r="F175" s="66" t="s">
        <v>568</v>
      </c>
      <c r="G175" s="66" t="s">
        <v>568</v>
      </c>
      <c r="H175" s="66" t="s">
        <v>569</v>
      </c>
      <c r="I175" s="66" t="s">
        <v>201</v>
      </c>
      <c r="J175" s="75">
        <v>0.8</v>
      </c>
      <c r="K175" s="66">
        <v>750000000</v>
      </c>
      <c r="L175" s="66" t="s">
        <v>508</v>
      </c>
      <c r="M175" s="74" t="s">
        <v>335</v>
      </c>
      <c r="N175" s="174" t="s">
        <v>330</v>
      </c>
      <c r="O175" s="77"/>
      <c r="P175" s="114" t="s">
        <v>560</v>
      </c>
      <c r="Q175" s="66" t="s">
        <v>561</v>
      </c>
      <c r="R175" s="78"/>
      <c r="S175" s="78"/>
      <c r="T175" s="78"/>
      <c r="U175" s="81"/>
      <c r="V175" s="81">
        <v>4521390</v>
      </c>
      <c r="W175" s="102">
        <v>5063956.8</v>
      </c>
      <c r="X175" s="78"/>
      <c r="Y175" s="82" t="s">
        <v>197</v>
      </c>
      <c r="Z175" s="81"/>
    </row>
    <row r="176" spans="3:26" s="51" customFormat="1" ht="140.25" customHeight="1" x14ac:dyDescent="0.25">
      <c r="C176" s="133" t="s">
        <v>161</v>
      </c>
      <c r="D176" s="66" t="s">
        <v>503</v>
      </c>
      <c r="E176" s="66" t="s">
        <v>570</v>
      </c>
      <c r="F176" s="66" t="s">
        <v>571</v>
      </c>
      <c r="G176" s="66" t="s">
        <v>571</v>
      </c>
      <c r="H176" s="66" t="s">
        <v>572</v>
      </c>
      <c r="I176" s="66" t="s">
        <v>189</v>
      </c>
      <c r="J176" s="75">
        <v>1</v>
      </c>
      <c r="K176" s="66">
        <v>750000000</v>
      </c>
      <c r="L176" s="66" t="s">
        <v>508</v>
      </c>
      <c r="M176" s="74" t="s">
        <v>335</v>
      </c>
      <c r="N176" s="174" t="s">
        <v>330</v>
      </c>
      <c r="O176" s="77"/>
      <c r="P176" s="114" t="s">
        <v>560</v>
      </c>
      <c r="Q176" s="66" t="s">
        <v>561</v>
      </c>
      <c r="R176" s="78"/>
      <c r="S176" s="78"/>
      <c r="T176" s="78"/>
      <c r="U176" s="81"/>
      <c r="V176" s="81">
        <v>1760000</v>
      </c>
      <c r="W176" s="102">
        <v>1971200</v>
      </c>
      <c r="X176" s="78"/>
      <c r="Y176" s="82" t="s">
        <v>197</v>
      </c>
      <c r="Z176" s="81"/>
    </row>
    <row r="177" spans="3:26" s="51" customFormat="1" ht="171" customHeight="1" x14ac:dyDescent="0.25">
      <c r="C177" s="133" t="s">
        <v>162</v>
      </c>
      <c r="D177" s="66" t="s">
        <v>503</v>
      </c>
      <c r="E177" s="66" t="s">
        <v>573</v>
      </c>
      <c r="F177" s="66" t="s">
        <v>574</v>
      </c>
      <c r="G177" s="66" t="s">
        <v>574</v>
      </c>
      <c r="H177" s="66" t="s">
        <v>575</v>
      </c>
      <c r="I177" s="74" t="s">
        <v>189</v>
      </c>
      <c r="J177" s="75">
        <v>1</v>
      </c>
      <c r="K177" s="66">
        <v>750000000</v>
      </c>
      <c r="L177" s="66" t="s">
        <v>508</v>
      </c>
      <c r="M177" s="74" t="s">
        <v>335</v>
      </c>
      <c r="N177" s="174" t="s">
        <v>330</v>
      </c>
      <c r="O177" s="77"/>
      <c r="P177" s="114" t="s">
        <v>560</v>
      </c>
      <c r="Q177" s="66" t="s">
        <v>561</v>
      </c>
      <c r="R177" s="78"/>
      <c r="S177" s="78"/>
      <c r="T177" s="78"/>
      <c r="U177" s="81"/>
      <c r="V177" s="81">
        <v>6275000</v>
      </c>
      <c r="W177" s="102">
        <v>7028000</v>
      </c>
      <c r="X177" s="78"/>
      <c r="Y177" s="82" t="s">
        <v>197</v>
      </c>
      <c r="Z177" s="81"/>
    </row>
    <row r="178" spans="3:26" s="51" customFormat="1" ht="229.5" customHeight="1" x14ac:dyDescent="0.25">
      <c r="C178" s="133" t="s">
        <v>163</v>
      </c>
      <c r="D178" s="66" t="s">
        <v>503</v>
      </c>
      <c r="E178" s="66" t="s">
        <v>361</v>
      </c>
      <c r="F178" s="66" t="s">
        <v>362</v>
      </c>
      <c r="G178" s="66" t="s">
        <v>362</v>
      </c>
      <c r="H178" s="66" t="s">
        <v>576</v>
      </c>
      <c r="I178" s="74" t="s">
        <v>189</v>
      </c>
      <c r="J178" s="75">
        <v>1</v>
      </c>
      <c r="K178" s="66">
        <v>750000000</v>
      </c>
      <c r="L178" s="66" t="s">
        <v>508</v>
      </c>
      <c r="M178" s="74" t="s">
        <v>335</v>
      </c>
      <c r="N178" s="75" t="s">
        <v>577</v>
      </c>
      <c r="O178" s="77"/>
      <c r="P178" s="114" t="s">
        <v>560</v>
      </c>
      <c r="Q178" s="66" t="s">
        <v>561</v>
      </c>
      <c r="R178" s="78"/>
      <c r="S178" s="78"/>
      <c r="T178" s="78"/>
      <c r="U178" s="81"/>
      <c r="V178" s="81">
        <v>946796</v>
      </c>
      <c r="W178" s="102">
        <v>1060411.52</v>
      </c>
      <c r="X178" s="78"/>
      <c r="Y178" s="82" t="s">
        <v>197</v>
      </c>
      <c r="Z178" s="81"/>
    </row>
    <row r="179" spans="3:26" s="51" customFormat="1" ht="133.5" customHeight="1" x14ac:dyDescent="0.25">
      <c r="C179" s="133" t="s">
        <v>164</v>
      </c>
      <c r="D179" s="66" t="s">
        <v>172</v>
      </c>
      <c r="E179" s="66" t="s">
        <v>578</v>
      </c>
      <c r="F179" s="66" t="s">
        <v>579</v>
      </c>
      <c r="G179" s="66" t="s">
        <v>579</v>
      </c>
      <c r="H179" s="66" t="s">
        <v>580</v>
      </c>
      <c r="I179" s="66" t="s">
        <v>176</v>
      </c>
      <c r="J179" s="75">
        <v>0.8</v>
      </c>
      <c r="K179" s="66">
        <v>750000000</v>
      </c>
      <c r="L179" s="66" t="s">
        <v>508</v>
      </c>
      <c r="M179" s="74" t="s">
        <v>389</v>
      </c>
      <c r="N179" s="66" t="s">
        <v>581</v>
      </c>
      <c r="O179" s="77"/>
      <c r="P179" s="114" t="s">
        <v>254</v>
      </c>
      <c r="Q179" s="66" t="s">
        <v>561</v>
      </c>
      <c r="R179" s="78"/>
      <c r="S179" s="78"/>
      <c r="T179" s="78"/>
      <c r="U179" s="81"/>
      <c r="V179" s="81">
        <v>10462455</v>
      </c>
      <c r="W179" s="81">
        <v>11717949.6</v>
      </c>
      <c r="X179" s="78"/>
      <c r="Y179" s="78">
        <v>2016</v>
      </c>
      <c r="Z179" s="81"/>
    </row>
    <row r="180" spans="3:26" s="51" customFormat="1" ht="165" customHeight="1" x14ac:dyDescent="0.25">
      <c r="C180" s="133" t="s">
        <v>165</v>
      </c>
      <c r="D180" s="66" t="s">
        <v>503</v>
      </c>
      <c r="E180" s="66" t="s">
        <v>582</v>
      </c>
      <c r="F180" s="66" t="s">
        <v>583</v>
      </c>
      <c r="G180" s="66" t="s">
        <v>583</v>
      </c>
      <c r="H180" s="175" t="s">
        <v>584</v>
      </c>
      <c r="I180" s="74" t="s">
        <v>189</v>
      </c>
      <c r="J180" s="75">
        <v>1</v>
      </c>
      <c r="K180" s="66">
        <v>750000000</v>
      </c>
      <c r="L180" s="66" t="s">
        <v>508</v>
      </c>
      <c r="M180" s="74" t="s">
        <v>335</v>
      </c>
      <c r="N180" s="66" t="s">
        <v>177</v>
      </c>
      <c r="O180" s="77"/>
      <c r="P180" s="114" t="s">
        <v>560</v>
      </c>
      <c r="Q180" s="66" t="s">
        <v>561</v>
      </c>
      <c r="R180" s="78"/>
      <c r="S180" s="78"/>
      <c r="T180" s="78"/>
      <c r="U180" s="81"/>
      <c r="V180" s="81">
        <v>20444643</v>
      </c>
      <c r="W180" s="102">
        <v>22898000.16</v>
      </c>
      <c r="X180" s="78"/>
      <c r="Y180" s="82">
        <v>2015</v>
      </c>
      <c r="Z180" s="81"/>
    </row>
    <row r="181" spans="3:26" s="51" customFormat="1" ht="163.5" customHeight="1" x14ac:dyDescent="0.25">
      <c r="C181" s="133" t="s">
        <v>166</v>
      </c>
      <c r="D181" s="66" t="s">
        <v>172</v>
      </c>
      <c r="E181" s="66" t="s">
        <v>791</v>
      </c>
      <c r="F181" s="175" t="s">
        <v>792</v>
      </c>
      <c r="G181" s="175" t="s">
        <v>792</v>
      </c>
      <c r="H181" s="175" t="s">
        <v>793</v>
      </c>
      <c r="I181" s="66" t="s">
        <v>176</v>
      </c>
      <c r="J181" s="75">
        <v>1</v>
      </c>
      <c r="K181" s="66">
        <v>750000000</v>
      </c>
      <c r="L181" s="66" t="s">
        <v>508</v>
      </c>
      <c r="M181" s="74" t="s">
        <v>794</v>
      </c>
      <c r="N181" s="66" t="s">
        <v>177</v>
      </c>
      <c r="O181" s="77"/>
      <c r="P181" s="114" t="s">
        <v>254</v>
      </c>
      <c r="Q181" s="66" t="s">
        <v>561</v>
      </c>
      <c r="R181" s="78"/>
      <c r="S181" s="78"/>
      <c r="T181" s="79"/>
      <c r="U181" s="79"/>
      <c r="V181" s="81">
        <v>14046272</v>
      </c>
      <c r="W181" s="81">
        <f>V181*1.12</f>
        <v>15731824.640000001</v>
      </c>
      <c r="X181" s="78"/>
      <c r="Y181" s="78">
        <v>2016</v>
      </c>
      <c r="Z181" s="81"/>
    </row>
    <row r="182" spans="3:26" s="51" customFormat="1" ht="156" customHeight="1" x14ac:dyDescent="0.25">
      <c r="C182" s="133" t="s">
        <v>167</v>
      </c>
      <c r="D182" s="66" t="s">
        <v>503</v>
      </c>
      <c r="E182" s="66" t="s">
        <v>585</v>
      </c>
      <c r="F182" s="175" t="s">
        <v>586</v>
      </c>
      <c r="G182" s="175" t="s">
        <v>586</v>
      </c>
      <c r="H182" s="175" t="s">
        <v>587</v>
      </c>
      <c r="I182" s="66" t="s">
        <v>176</v>
      </c>
      <c r="J182" s="75">
        <v>0.8</v>
      </c>
      <c r="K182" s="66">
        <v>750000000</v>
      </c>
      <c r="L182" s="66" t="s">
        <v>508</v>
      </c>
      <c r="M182" s="74" t="s">
        <v>335</v>
      </c>
      <c r="N182" s="66" t="s">
        <v>588</v>
      </c>
      <c r="O182" s="77"/>
      <c r="P182" s="114" t="s">
        <v>560</v>
      </c>
      <c r="Q182" s="66" t="s">
        <v>561</v>
      </c>
      <c r="R182" s="78"/>
      <c r="S182" s="78"/>
      <c r="T182" s="78"/>
      <c r="U182" s="81"/>
      <c r="V182" s="81">
        <v>20062500</v>
      </c>
      <c r="W182" s="102">
        <v>22470000</v>
      </c>
      <c r="X182" s="78"/>
      <c r="Y182" s="82">
        <v>2015</v>
      </c>
      <c r="Z182" s="81"/>
    </row>
    <row r="183" spans="3:26" s="51" customFormat="1" ht="170.25" customHeight="1" x14ac:dyDescent="0.25">
      <c r="C183" s="133" t="s">
        <v>171</v>
      </c>
      <c r="D183" s="66" t="s">
        <v>503</v>
      </c>
      <c r="E183" s="66" t="s">
        <v>589</v>
      </c>
      <c r="F183" s="175" t="s">
        <v>590</v>
      </c>
      <c r="G183" s="175" t="s">
        <v>590</v>
      </c>
      <c r="H183" s="66" t="s">
        <v>591</v>
      </c>
      <c r="I183" s="66" t="s">
        <v>189</v>
      </c>
      <c r="J183" s="75">
        <v>1</v>
      </c>
      <c r="K183" s="66">
        <v>750000000</v>
      </c>
      <c r="L183" s="66" t="s">
        <v>508</v>
      </c>
      <c r="M183" s="74" t="s">
        <v>335</v>
      </c>
      <c r="N183" s="66" t="s">
        <v>177</v>
      </c>
      <c r="O183" s="77"/>
      <c r="P183" s="77" t="s">
        <v>560</v>
      </c>
      <c r="Q183" s="75" t="s">
        <v>592</v>
      </c>
      <c r="R183" s="49"/>
      <c r="S183" s="78"/>
      <c r="T183" s="78"/>
      <c r="U183" s="78"/>
      <c r="V183" s="81">
        <v>1450920</v>
      </c>
      <c r="W183" s="102">
        <v>1625030.4</v>
      </c>
      <c r="X183" s="49"/>
      <c r="Y183" s="82">
        <v>2015</v>
      </c>
      <c r="Z183" s="81"/>
    </row>
    <row r="184" spans="3:26" s="51" customFormat="1" ht="144.75" customHeight="1" x14ac:dyDescent="0.25">
      <c r="C184" s="133" t="s">
        <v>168</v>
      </c>
      <c r="D184" s="66" t="s">
        <v>172</v>
      </c>
      <c r="E184" s="66" t="s">
        <v>593</v>
      </c>
      <c r="F184" s="175" t="s">
        <v>594</v>
      </c>
      <c r="G184" s="175" t="s">
        <v>594</v>
      </c>
      <c r="H184" s="66"/>
      <c r="I184" s="176" t="s">
        <v>176</v>
      </c>
      <c r="J184" s="75">
        <v>1</v>
      </c>
      <c r="K184" s="66">
        <v>750000000</v>
      </c>
      <c r="L184" s="66" t="s">
        <v>508</v>
      </c>
      <c r="M184" s="74" t="s">
        <v>313</v>
      </c>
      <c r="N184" s="66" t="s">
        <v>177</v>
      </c>
      <c r="O184" s="77"/>
      <c r="P184" s="77" t="s">
        <v>790</v>
      </c>
      <c r="Q184" s="66" t="s">
        <v>561</v>
      </c>
      <c r="R184" s="78"/>
      <c r="S184" s="79"/>
      <c r="T184" s="79"/>
      <c r="U184" s="79"/>
      <c r="V184" s="81">
        <v>25300000</v>
      </c>
      <c r="W184" s="81">
        <f>V184*1.12</f>
        <v>28336000.000000004</v>
      </c>
      <c r="X184" s="78"/>
      <c r="Y184" s="78">
        <v>2016</v>
      </c>
      <c r="Z184" s="81"/>
    </row>
    <row r="185" spans="3:26" s="51" customFormat="1" ht="139.5" customHeight="1" x14ac:dyDescent="0.25">
      <c r="C185" s="133" t="s">
        <v>169</v>
      </c>
      <c r="D185" s="66" t="s">
        <v>503</v>
      </c>
      <c r="E185" s="177" t="s">
        <v>595</v>
      </c>
      <c r="F185" s="66" t="s">
        <v>596</v>
      </c>
      <c r="G185" s="66" t="s">
        <v>596</v>
      </c>
      <c r="H185" s="78"/>
      <c r="I185" s="74" t="s">
        <v>189</v>
      </c>
      <c r="J185" s="75">
        <v>1</v>
      </c>
      <c r="K185" s="66">
        <v>750000000</v>
      </c>
      <c r="L185" s="66" t="s">
        <v>597</v>
      </c>
      <c r="M185" s="74" t="s">
        <v>335</v>
      </c>
      <c r="N185" s="174" t="s">
        <v>598</v>
      </c>
      <c r="O185" s="77"/>
      <c r="P185" s="77" t="s">
        <v>560</v>
      </c>
      <c r="Q185" s="75" t="s">
        <v>561</v>
      </c>
      <c r="R185" s="78"/>
      <c r="S185" s="78"/>
      <c r="T185" s="78"/>
      <c r="U185" s="81"/>
      <c r="V185" s="81">
        <v>1876800</v>
      </c>
      <c r="W185" s="102">
        <v>2102016</v>
      </c>
      <c r="X185" s="178"/>
      <c r="Y185" s="82">
        <v>2015</v>
      </c>
      <c r="Z185" s="81"/>
    </row>
    <row r="186" spans="3:26" s="51" customFormat="1" ht="168" customHeight="1" x14ac:dyDescent="0.25">
      <c r="C186" s="133" t="s">
        <v>170</v>
      </c>
      <c r="D186" s="66" t="s">
        <v>503</v>
      </c>
      <c r="E186" s="177" t="s">
        <v>332</v>
      </c>
      <c r="F186" s="66" t="s">
        <v>333</v>
      </c>
      <c r="G186" s="66" t="s">
        <v>333</v>
      </c>
      <c r="H186" s="66" t="s">
        <v>599</v>
      </c>
      <c r="I186" s="74" t="s">
        <v>189</v>
      </c>
      <c r="J186" s="75">
        <v>1</v>
      </c>
      <c r="K186" s="66">
        <v>750000000</v>
      </c>
      <c r="L186" s="66" t="s">
        <v>600</v>
      </c>
      <c r="M186" s="74" t="s">
        <v>335</v>
      </c>
      <c r="N186" s="66" t="s">
        <v>601</v>
      </c>
      <c r="O186" s="77"/>
      <c r="P186" s="77" t="s">
        <v>560</v>
      </c>
      <c r="Q186" s="66" t="s">
        <v>602</v>
      </c>
      <c r="R186" s="78"/>
      <c r="S186" s="78"/>
      <c r="T186" s="78"/>
      <c r="U186" s="81"/>
      <c r="V186" s="81">
        <v>257911960</v>
      </c>
      <c r="W186" s="102">
        <v>288861395.19999999</v>
      </c>
      <c r="X186" s="78" t="s">
        <v>206</v>
      </c>
      <c r="Y186" s="82" t="s">
        <v>197</v>
      </c>
      <c r="Z186" s="81"/>
    </row>
    <row r="187" spans="3:26" s="51" customFormat="1" ht="168" customHeight="1" x14ac:dyDescent="0.25">
      <c r="C187" s="133" t="s">
        <v>620</v>
      </c>
      <c r="D187" s="66" t="s">
        <v>172</v>
      </c>
      <c r="E187" s="97" t="s">
        <v>821</v>
      </c>
      <c r="F187" s="111" t="s">
        <v>616</v>
      </c>
      <c r="G187" s="111" t="s">
        <v>616</v>
      </c>
      <c r="H187" s="98"/>
      <c r="I187" s="97" t="s">
        <v>189</v>
      </c>
      <c r="J187" s="99">
        <v>0</v>
      </c>
      <c r="K187" s="98">
        <v>750000000</v>
      </c>
      <c r="L187" s="59" t="s">
        <v>177</v>
      </c>
      <c r="M187" s="179" t="s">
        <v>617</v>
      </c>
      <c r="N187" s="59" t="s">
        <v>177</v>
      </c>
      <c r="O187" s="97"/>
      <c r="P187" s="98" t="s">
        <v>618</v>
      </c>
      <c r="Q187" s="75" t="s">
        <v>619</v>
      </c>
      <c r="R187" s="97"/>
      <c r="S187" s="97"/>
      <c r="T187" s="97"/>
      <c r="U187" s="97"/>
      <c r="V187" s="101">
        <v>9675000</v>
      </c>
      <c r="W187" s="102">
        <f>V187+1161000</f>
        <v>10836000</v>
      </c>
      <c r="X187" s="97"/>
      <c r="Y187" s="97">
        <v>2016</v>
      </c>
      <c r="Z187" s="118"/>
    </row>
    <row r="188" spans="3:26" s="51" customFormat="1" ht="168" customHeight="1" x14ac:dyDescent="0.25">
      <c r="C188" s="133" t="s">
        <v>626</v>
      </c>
      <c r="D188" s="66" t="s">
        <v>503</v>
      </c>
      <c r="E188" s="66" t="s">
        <v>622</v>
      </c>
      <c r="F188" s="66" t="s">
        <v>623</v>
      </c>
      <c r="G188" s="66" t="s">
        <v>623</v>
      </c>
      <c r="H188" s="66" t="s">
        <v>624</v>
      </c>
      <c r="I188" s="74" t="s">
        <v>201</v>
      </c>
      <c r="J188" s="75">
        <v>1</v>
      </c>
      <c r="K188" s="66">
        <v>750000000</v>
      </c>
      <c r="L188" s="66" t="s">
        <v>508</v>
      </c>
      <c r="M188" s="74" t="s">
        <v>511</v>
      </c>
      <c r="N188" s="66" t="s">
        <v>508</v>
      </c>
      <c r="O188" s="77"/>
      <c r="P188" s="114" t="s">
        <v>560</v>
      </c>
      <c r="Q188" s="66" t="s">
        <v>625</v>
      </c>
      <c r="R188" s="78"/>
      <c r="S188" s="81"/>
      <c r="T188" s="81"/>
      <c r="U188" s="81"/>
      <c r="V188" s="81">
        <v>0</v>
      </c>
      <c r="W188" s="81">
        <v>0</v>
      </c>
      <c r="X188" s="78"/>
      <c r="Y188" s="78">
        <v>2016</v>
      </c>
      <c r="Z188" s="66" t="s">
        <v>839</v>
      </c>
    </row>
    <row r="189" spans="3:26" s="51" customFormat="1" ht="168" customHeight="1" x14ac:dyDescent="0.2">
      <c r="C189" s="133" t="s">
        <v>840</v>
      </c>
      <c r="D189" s="66" t="s">
        <v>503</v>
      </c>
      <c r="E189" s="66" t="s">
        <v>622</v>
      </c>
      <c r="F189" s="66" t="s">
        <v>623</v>
      </c>
      <c r="G189" s="66" t="s">
        <v>623</v>
      </c>
      <c r="H189" s="66" t="s">
        <v>624</v>
      </c>
      <c r="I189" s="74" t="s">
        <v>201</v>
      </c>
      <c r="J189" s="75">
        <v>1</v>
      </c>
      <c r="K189" s="66">
        <v>750000000</v>
      </c>
      <c r="L189" s="66" t="s">
        <v>508</v>
      </c>
      <c r="M189" s="74" t="s">
        <v>787</v>
      </c>
      <c r="N189" s="66" t="s">
        <v>508</v>
      </c>
      <c r="O189" s="77"/>
      <c r="P189" s="114" t="s">
        <v>765</v>
      </c>
      <c r="Q189" s="66" t="s">
        <v>625</v>
      </c>
      <c r="R189" s="78"/>
      <c r="S189" s="81"/>
      <c r="T189" s="81"/>
      <c r="U189" s="81"/>
      <c r="V189" s="81">
        <v>3657525.6666666665</v>
      </c>
      <c r="W189" s="81">
        <f>V189*1.12</f>
        <v>4096428.7466666671</v>
      </c>
      <c r="X189" s="78"/>
      <c r="Y189" s="78">
        <v>2016</v>
      </c>
      <c r="Z189" s="221"/>
    </row>
    <row r="190" spans="3:26" s="51" customFormat="1" ht="168" customHeight="1" x14ac:dyDescent="0.25">
      <c r="C190" s="133" t="s">
        <v>637</v>
      </c>
      <c r="D190" s="156" t="s">
        <v>172</v>
      </c>
      <c r="E190" s="98" t="s">
        <v>627</v>
      </c>
      <c r="F190" s="156" t="s">
        <v>628</v>
      </c>
      <c r="G190" s="156" t="s">
        <v>628</v>
      </c>
      <c r="H190" s="156" t="s">
        <v>629</v>
      </c>
      <c r="I190" s="97" t="s">
        <v>176</v>
      </c>
      <c r="J190" s="164">
        <v>0.5</v>
      </c>
      <c r="K190" s="136">
        <v>750000000</v>
      </c>
      <c r="L190" s="168" t="s">
        <v>388</v>
      </c>
      <c r="M190" s="98" t="s">
        <v>630</v>
      </c>
      <c r="N190" s="98" t="s">
        <v>390</v>
      </c>
      <c r="O190" s="98"/>
      <c r="P190" s="98" t="s">
        <v>631</v>
      </c>
      <c r="Q190" s="161" t="s">
        <v>392</v>
      </c>
      <c r="R190" s="156"/>
      <c r="S190" s="156"/>
      <c r="T190" s="156"/>
      <c r="U190" s="156"/>
      <c r="V190" s="180">
        <v>3000000</v>
      </c>
      <c r="W190" s="180">
        <v>3360000.0000000005</v>
      </c>
      <c r="X190" s="181"/>
      <c r="Y190" s="182">
        <v>2016</v>
      </c>
      <c r="Z190" s="156"/>
    </row>
    <row r="191" spans="3:26" s="51" customFormat="1" ht="168" customHeight="1" x14ac:dyDescent="0.25">
      <c r="C191" s="133" t="s">
        <v>638</v>
      </c>
      <c r="D191" s="156" t="s">
        <v>172</v>
      </c>
      <c r="E191" s="98" t="s">
        <v>627</v>
      </c>
      <c r="F191" s="156" t="s">
        <v>628</v>
      </c>
      <c r="G191" s="156" t="s">
        <v>628</v>
      </c>
      <c r="H191" s="156" t="s">
        <v>632</v>
      </c>
      <c r="I191" s="97" t="s">
        <v>176</v>
      </c>
      <c r="J191" s="164">
        <v>0.5</v>
      </c>
      <c r="K191" s="136">
        <v>750000000</v>
      </c>
      <c r="L191" s="168" t="s">
        <v>388</v>
      </c>
      <c r="M191" s="98" t="s">
        <v>630</v>
      </c>
      <c r="N191" s="98" t="s">
        <v>390</v>
      </c>
      <c r="O191" s="98"/>
      <c r="P191" s="98" t="s">
        <v>633</v>
      </c>
      <c r="Q191" s="161" t="s">
        <v>392</v>
      </c>
      <c r="R191" s="156"/>
      <c r="S191" s="156"/>
      <c r="T191" s="156"/>
      <c r="U191" s="156"/>
      <c r="V191" s="180">
        <v>6000000</v>
      </c>
      <c r="W191" s="180">
        <v>6720000.0000000009</v>
      </c>
      <c r="X191" s="181"/>
      <c r="Y191" s="182">
        <v>2016</v>
      </c>
      <c r="Z191" s="156"/>
    </row>
    <row r="192" spans="3:26" s="51" customFormat="1" ht="168" customHeight="1" x14ac:dyDescent="0.25">
      <c r="C192" s="133" t="s">
        <v>639</v>
      </c>
      <c r="D192" s="156" t="s">
        <v>172</v>
      </c>
      <c r="E192" s="98" t="s">
        <v>634</v>
      </c>
      <c r="F192" s="132" t="s">
        <v>635</v>
      </c>
      <c r="G192" s="132" t="s">
        <v>635</v>
      </c>
      <c r="H192" s="132" t="s">
        <v>636</v>
      </c>
      <c r="I192" s="97" t="s">
        <v>189</v>
      </c>
      <c r="J192" s="164">
        <v>1</v>
      </c>
      <c r="K192" s="136">
        <v>750000000</v>
      </c>
      <c r="L192" s="168" t="s">
        <v>388</v>
      </c>
      <c r="M192" s="98" t="s">
        <v>617</v>
      </c>
      <c r="N192" s="98" t="s">
        <v>390</v>
      </c>
      <c r="O192" s="98"/>
      <c r="P192" s="98" t="s">
        <v>396</v>
      </c>
      <c r="Q192" s="161" t="s">
        <v>392</v>
      </c>
      <c r="R192" s="156"/>
      <c r="S192" s="156"/>
      <c r="T192" s="156"/>
      <c r="U192" s="156"/>
      <c r="V192" s="180">
        <v>700000</v>
      </c>
      <c r="W192" s="180">
        <v>784000.00000000012</v>
      </c>
      <c r="X192" s="181"/>
      <c r="Y192" s="182">
        <v>2016</v>
      </c>
      <c r="Z192" s="156"/>
    </row>
    <row r="193" spans="3:26" s="51" customFormat="1" ht="168" customHeight="1" x14ac:dyDescent="0.25">
      <c r="C193" s="133" t="s">
        <v>682</v>
      </c>
      <c r="D193" s="52" t="s">
        <v>172</v>
      </c>
      <c r="E193" s="147" t="s">
        <v>648</v>
      </c>
      <c r="F193" s="144" t="s">
        <v>649</v>
      </c>
      <c r="G193" s="144" t="s">
        <v>649</v>
      </c>
      <c r="H193" s="145" t="s">
        <v>650</v>
      </c>
      <c r="I193" s="112" t="s">
        <v>189</v>
      </c>
      <c r="J193" s="113">
        <v>1</v>
      </c>
      <c r="K193" s="52">
        <v>750000000</v>
      </c>
      <c r="L193" s="59" t="s">
        <v>177</v>
      </c>
      <c r="M193" s="59" t="s">
        <v>460</v>
      </c>
      <c r="N193" s="107" t="s">
        <v>651</v>
      </c>
      <c r="O193" s="52"/>
      <c r="P193" s="73" t="s">
        <v>652</v>
      </c>
      <c r="Q193" s="150" t="s">
        <v>530</v>
      </c>
      <c r="R193" s="52"/>
      <c r="S193" s="52"/>
      <c r="T193" s="52"/>
      <c r="U193" s="52"/>
      <c r="V193" s="183">
        <v>135000000</v>
      </c>
      <c r="W193" s="183">
        <v>135000000</v>
      </c>
      <c r="X193" s="52"/>
      <c r="Y193" s="52">
        <v>2016</v>
      </c>
      <c r="Z193" s="52"/>
    </row>
    <row r="194" spans="3:26" s="51" customFormat="1" ht="168" customHeight="1" x14ac:dyDescent="0.25">
      <c r="C194" s="133" t="s">
        <v>683</v>
      </c>
      <c r="D194" s="52" t="s">
        <v>172</v>
      </c>
      <c r="E194" s="147" t="s">
        <v>648</v>
      </c>
      <c r="F194" s="144" t="s">
        <v>649</v>
      </c>
      <c r="G194" s="144" t="s">
        <v>649</v>
      </c>
      <c r="H194" s="145" t="s">
        <v>653</v>
      </c>
      <c r="I194" s="112" t="s">
        <v>189</v>
      </c>
      <c r="J194" s="113">
        <v>1</v>
      </c>
      <c r="K194" s="52">
        <v>750000000</v>
      </c>
      <c r="L194" s="59" t="s">
        <v>177</v>
      </c>
      <c r="M194" s="59" t="s">
        <v>460</v>
      </c>
      <c r="N194" s="107" t="s">
        <v>654</v>
      </c>
      <c r="O194" s="52"/>
      <c r="P194" s="73" t="s">
        <v>652</v>
      </c>
      <c r="Q194" s="150" t="s">
        <v>530</v>
      </c>
      <c r="R194" s="52"/>
      <c r="S194" s="52"/>
      <c r="T194" s="52"/>
      <c r="U194" s="52"/>
      <c r="V194" s="184">
        <v>104000000</v>
      </c>
      <c r="W194" s="184">
        <v>104000000</v>
      </c>
      <c r="X194" s="52"/>
      <c r="Y194" s="52">
        <v>2016</v>
      </c>
      <c r="Z194" s="52"/>
    </row>
    <row r="195" spans="3:26" s="51" customFormat="1" ht="168" customHeight="1" x14ac:dyDescent="0.25">
      <c r="C195" s="133" t="s">
        <v>684</v>
      </c>
      <c r="D195" s="52" t="s">
        <v>172</v>
      </c>
      <c r="E195" s="147" t="s">
        <v>648</v>
      </c>
      <c r="F195" s="144" t="s">
        <v>649</v>
      </c>
      <c r="G195" s="144" t="s">
        <v>649</v>
      </c>
      <c r="H195" s="73" t="s">
        <v>655</v>
      </c>
      <c r="I195" s="57" t="s">
        <v>189</v>
      </c>
      <c r="J195" s="120">
        <v>1</v>
      </c>
      <c r="K195" s="52">
        <v>750000000</v>
      </c>
      <c r="L195" s="59" t="s">
        <v>177</v>
      </c>
      <c r="M195" s="59" t="s">
        <v>656</v>
      </c>
      <c r="N195" s="60" t="s">
        <v>177</v>
      </c>
      <c r="O195" s="52"/>
      <c r="P195" s="73" t="s">
        <v>652</v>
      </c>
      <c r="Q195" s="52" t="s">
        <v>530</v>
      </c>
      <c r="R195" s="52"/>
      <c r="S195" s="52"/>
      <c r="T195" s="52"/>
      <c r="U195" s="52"/>
      <c r="V195" s="184">
        <v>3271430</v>
      </c>
      <c r="W195" s="184">
        <v>3271430</v>
      </c>
      <c r="X195" s="52"/>
      <c r="Y195" s="52">
        <v>2016</v>
      </c>
      <c r="Z195" s="52"/>
    </row>
    <row r="196" spans="3:26" s="51" customFormat="1" ht="168" customHeight="1" x14ac:dyDescent="0.25">
      <c r="C196" s="133" t="s">
        <v>685</v>
      </c>
      <c r="D196" s="52" t="s">
        <v>172</v>
      </c>
      <c r="E196" s="150" t="s">
        <v>657</v>
      </c>
      <c r="F196" s="52" t="s">
        <v>658</v>
      </c>
      <c r="G196" s="52" t="s">
        <v>658</v>
      </c>
      <c r="H196" s="150" t="s">
        <v>659</v>
      </c>
      <c r="I196" s="150" t="s">
        <v>201</v>
      </c>
      <c r="J196" s="67">
        <v>0</v>
      </c>
      <c r="K196" s="52">
        <v>750000000</v>
      </c>
      <c r="L196" s="59" t="s">
        <v>177</v>
      </c>
      <c r="M196" s="150" t="s">
        <v>660</v>
      </c>
      <c r="N196" s="150" t="s">
        <v>330</v>
      </c>
      <c r="O196" s="185"/>
      <c r="P196" s="150" t="s">
        <v>396</v>
      </c>
      <c r="Q196" s="52" t="s">
        <v>259</v>
      </c>
      <c r="R196" s="185"/>
      <c r="S196" s="185"/>
      <c r="T196" s="185"/>
      <c r="U196" s="185"/>
      <c r="V196" s="186">
        <v>4676000</v>
      </c>
      <c r="W196" s="186">
        <v>5237120.0000000009</v>
      </c>
      <c r="X196" s="185"/>
      <c r="Y196" s="52">
        <v>2016</v>
      </c>
      <c r="Z196" s="185"/>
    </row>
    <row r="197" spans="3:26" s="51" customFormat="1" ht="168" customHeight="1" x14ac:dyDescent="0.25">
      <c r="C197" s="133" t="s">
        <v>686</v>
      </c>
      <c r="D197" s="52" t="s">
        <v>172</v>
      </c>
      <c r="E197" s="150" t="s">
        <v>661</v>
      </c>
      <c r="F197" s="187" t="s">
        <v>662</v>
      </c>
      <c r="G197" s="66" t="s">
        <v>662</v>
      </c>
      <c r="H197" s="52" t="s">
        <v>663</v>
      </c>
      <c r="I197" s="57" t="s">
        <v>176</v>
      </c>
      <c r="J197" s="67">
        <v>0.5</v>
      </c>
      <c r="K197" s="52">
        <v>750000000</v>
      </c>
      <c r="L197" s="59" t="s">
        <v>177</v>
      </c>
      <c r="M197" s="59" t="s">
        <v>664</v>
      </c>
      <c r="N197" s="150" t="s">
        <v>330</v>
      </c>
      <c r="O197" s="52"/>
      <c r="P197" s="73" t="s">
        <v>665</v>
      </c>
      <c r="Q197" s="52" t="s">
        <v>259</v>
      </c>
      <c r="R197" s="52"/>
      <c r="S197" s="52"/>
      <c r="T197" s="52"/>
      <c r="U197" s="57"/>
      <c r="V197" s="188">
        <v>14280000</v>
      </c>
      <c r="W197" s="184">
        <v>15993600.000000002</v>
      </c>
      <c r="X197" s="52"/>
      <c r="Y197" s="52">
        <v>2016</v>
      </c>
      <c r="Z197" s="52"/>
    </row>
    <row r="198" spans="3:26" s="51" customFormat="1" ht="168" customHeight="1" x14ac:dyDescent="0.25">
      <c r="C198" s="133" t="s">
        <v>687</v>
      </c>
      <c r="D198" s="52" t="s">
        <v>172</v>
      </c>
      <c r="E198" s="147" t="s">
        <v>666</v>
      </c>
      <c r="F198" s="52" t="s">
        <v>667</v>
      </c>
      <c r="G198" s="144" t="s">
        <v>668</v>
      </c>
      <c r="H198" s="52" t="s">
        <v>669</v>
      </c>
      <c r="I198" s="112" t="s">
        <v>189</v>
      </c>
      <c r="J198" s="67">
        <v>0</v>
      </c>
      <c r="K198" s="52">
        <v>750000000</v>
      </c>
      <c r="L198" s="59" t="s">
        <v>177</v>
      </c>
      <c r="M198" s="59" t="s">
        <v>617</v>
      </c>
      <c r="N198" s="59" t="s">
        <v>670</v>
      </c>
      <c r="O198" s="52"/>
      <c r="P198" s="73" t="s">
        <v>671</v>
      </c>
      <c r="Q198" s="52" t="s">
        <v>672</v>
      </c>
      <c r="R198" s="52"/>
      <c r="S198" s="52"/>
      <c r="T198" s="52"/>
      <c r="U198" s="57"/>
      <c r="V198" s="188">
        <v>2500000</v>
      </c>
      <c r="W198" s="184">
        <v>2800000.0000000005</v>
      </c>
      <c r="X198" s="189"/>
      <c r="Y198" s="52">
        <v>2016</v>
      </c>
      <c r="Z198" s="189"/>
    </row>
    <row r="199" spans="3:26" s="51" customFormat="1" ht="168" customHeight="1" x14ac:dyDescent="0.25">
      <c r="C199" s="133" t="s">
        <v>688</v>
      </c>
      <c r="D199" s="52" t="s">
        <v>172</v>
      </c>
      <c r="E199" s="147" t="s">
        <v>673</v>
      </c>
      <c r="F199" s="52" t="s">
        <v>674</v>
      </c>
      <c r="G199" s="144" t="s">
        <v>675</v>
      </c>
      <c r="H199" s="52" t="s">
        <v>676</v>
      </c>
      <c r="I199" s="112" t="s">
        <v>189</v>
      </c>
      <c r="J199" s="67">
        <v>0</v>
      </c>
      <c r="K199" s="52">
        <v>750000000</v>
      </c>
      <c r="L199" s="59" t="s">
        <v>177</v>
      </c>
      <c r="M199" s="59" t="s">
        <v>677</v>
      </c>
      <c r="N199" s="59" t="s">
        <v>678</v>
      </c>
      <c r="O199" s="52"/>
      <c r="P199" s="73" t="s">
        <v>679</v>
      </c>
      <c r="Q199" s="52" t="s">
        <v>530</v>
      </c>
      <c r="R199" s="52"/>
      <c r="S199" s="52"/>
      <c r="T199" s="52"/>
      <c r="U199" s="57"/>
      <c r="V199" s="188">
        <v>990000</v>
      </c>
      <c r="W199" s="184">
        <v>1108800</v>
      </c>
      <c r="X199" s="189"/>
      <c r="Y199" s="52">
        <v>2016</v>
      </c>
      <c r="Z199" s="189"/>
    </row>
    <row r="200" spans="3:26" s="51" customFormat="1" ht="168" customHeight="1" x14ac:dyDescent="0.25">
      <c r="C200" s="133" t="s">
        <v>689</v>
      </c>
      <c r="D200" s="52" t="s">
        <v>172</v>
      </c>
      <c r="E200" s="147" t="s">
        <v>666</v>
      </c>
      <c r="F200" s="52" t="s">
        <v>667</v>
      </c>
      <c r="G200" s="144" t="s">
        <v>668</v>
      </c>
      <c r="H200" s="52" t="s">
        <v>680</v>
      </c>
      <c r="I200" s="112" t="s">
        <v>189</v>
      </c>
      <c r="J200" s="67">
        <v>0.5</v>
      </c>
      <c r="K200" s="52">
        <v>750000000</v>
      </c>
      <c r="L200" s="59" t="s">
        <v>177</v>
      </c>
      <c r="M200" s="59" t="s">
        <v>677</v>
      </c>
      <c r="N200" s="59" t="s">
        <v>681</v>
      </c>
      <c r="O200" s="52"/>
      <c r="P200" s="73" t="s">
        <v>679</v>
      </c>
      <c r="Q200" s="52" t="s">
        <v>672</v>
      </c>
      <c r="R200" s="52"/>
      <c r="S200" s="52"/>
      <c r="T200" s="52"/>
      <c r="U200" s="57"/>
      <c r="V200" s="188">
        <v>3000000</v>
      </c>
      <c r="W200" s="184">
        <v>3360000.0000000005</v>
      </c>
      <c r="X200" s="189"/>
      <c r="Y200" s="52">
        <v>2016</v>
      </c>
      <c r="Z200" s="189"/>
    </row>
    <row r="201" spans="3:26" s="51" customFormat="1" ht="168" customHeight="1" x14ac:dyDescent="0.25">
      <c r="C201" s="133" t="s">
        <v>755</v>
      </c>
      <c r="D201" s="87" t="s">
        <v>172</v>
      </c>
      <c r="E201" s="86" t="s">
        <v>732</v>
      </c>
      <c r="F201" s="86" t="s">
        <v>733</v>
      </c>
      <c r="G201" s="86" t="s">
        <v>733</v>
      </c>
      <c r="H201" s="86" t="s">
        <v>734</v>
      </c>
      <c r="I201" s="87" t="s">
        <v>189</v>
      </c>
      <c r="J201" s="88">
        <v>1</v>
      </c>
      <c r="K201" s="87">
        <v>750000000</v>
      </c>
      <c r="L201" s="89" t="s">
        <v>177</v>
      </c>
      <c r="M201" s="86" t="s">
        <v>735</v>
      </c>
      <c r="N201" s="87" t="s">
        <v>736</v>
      </c>
      <c r="O201" s="86"/>
      <c r="P201" s="86" t="s">
        <v>737</v>
      </c>
      <c r="Q201" s="86" t="s">
        <v>738</v>
      </c>
      <c r="R201" s="86"/>
      <c r="S201" s="86"/>
      <c r="T201" s="86"/>
      <c r="U201" s="92"/>
      <c r="V201" s="93">
        <v>5873813</v>
      </c>
      <c r="W201" s="93">
        <f>V201</f>
        <v>5873813</v>
      </c>
      <c r="X201" s="86"/>
      <c r="Y201" s="86">
        <v>2016</v>
      </c>
      <c r="Z201" s="86"/>
    </row>
    <row r="202" spans="3:26" s="51" customFormat="1" ht="168" customHeight="1" x14ac:dyDescent="0.25">
      <c r="C202" s="133" t="s">
        <v>756</v>
      </c>
      <c r="D202" s="87" t="s">
        <v>172</v>
      </c>
      <c r="E202" s="86" t="s">
        <v>739</v>
      </c>
      <c r="F202" s="86" t="s">
        <v>740</v>
      </c>
      <c r="G202" s="86" t="s">
        <v>741</v>
      </c>
      <c r="H202" s="86" t="s">
        <v>742</v>
      </c>
      <c r="I202" s="87" t="s">
        <v>189</v>
      </c>
      <c r="J202" s="88">
        <v>1</v>
      </c>
      <c r="K202" s="87">
        <v>750000000</v>
      </c>
      <c r="L202" s="89" t="s">
        <v>177</v>
      </c>
      <c r="M202" s="86" t="s">
        <v>735</v>
      </c>
      <c r="N202" s="87" t="s">
        <v>428</v>
      </c>
      <c r="O202" s="86"/>
      <c r="P202" s="86" t="s">
        <v>737</v>
      </c>
      <c r="Q202" s="86" t="s">
        <v>738</v>
      </c>
      <c r="R202" s="86"/>
      <c r="S202" s="86"/>
      <c r="T202" s="86"/>
      <c r="U202" s="92"/>
      <c r="V202" s="93">
        <v>2048617</v>
      </c>
      <c r="W202" s="93">
        <v>2048617</v>
      </c>
      <c r="X202" s="86"/>
      <c r="Y202" s="86">
        <v>2016</v>
      </c>
      <c r="Z202" s="86"/>
    </row>
    <row r="203" spans="3:26" s="51" customFormat="1" ht="168" customHeight="1" x14ac:dyDescent="0.25">
      <c r="C203" s="133" t="s">
        <v>757</v>
      </c>
      <c r="D203" s="87" t="s">
        <v>172</v>
      </c>
      <c r="E203" s="86" t="s">
        <v>739</v>
      </c>
      <c r="F203" s="86" t="s">
        <v>740</v>
      </c>
      <c r="G203" s="86" t="s">
        <v>741</v>
      </c>
      <c r="H203" s="86" t="s">
        <v>743</v>
      </c>
      <c r="I203" s="87" t="s">
        <v>189</v>
      </c>
      <c r="J203" s="88">
        <v>1</v>
      </c>
      <c r="K203" s="87">
        <v>750000000</v>
      </c>
      <c r="L203" s="89" t="s">
        <v>177</v>
      </c>
      <c r="M203" s="86" t="s">
        <v>735</v>
      </c>
      <c r="N203" s="87" t="s">
        <v>744</v>
      </c>
      <c r="O203" s="86"/>
      <c r="P203" s="86" t="s">
        <v>737</v>
      </c>
      <c r="Q203" s="86" t="s">
        <v>738</v>
      </c>
      <c r="R203" s="86"/>
      <c r="S203" s="86"/>
      <c r="T203" s="86"/>
      <c r="U203" s="92"/>
      <c r="V203" s="93">
        <v>580676</v>
      </c>
      <c r="W203" s="93">
        <v>580676</v>
      </c>
      <c r="X203" s="86"/>
      <c r="Y203" s="86">
        <v>2016</v>
      </c>
      <c r="Z203" s="86"/>
    </row>
    <row r="204" spans="3:26" s="51" customFormat="1" ht="168" customHeight="1" x14ac:dyDescent="0.25">
      <c r="C204" s="133" t="s">
        <v>758</v>
      </c>
      <c r="D204" s="87" t="s">
        <v>172</v>
      </c>
      <c r="E204" s="86" t="s">
        <v>739</v>
      </c>
      <c r="F204" s="86" t="s">
        <v>740</v>
      </c>
      <c r="G204" s="86" t="s">
        <v>741</v>
      </c>
      <c r="H204" s="86" t="s">
        <v>745</v>
      </c>
      <c r="I204" s="87" t="s">
        <v>189</v>
      </c>
      <c r="J204" s="88">
        <v>1</v>
      </c>
      <c r="K204" s="87">
        <v>750000000</v>
      </c>
      <c r="L204" s="89" t="s">
        <v>177</v>
      </c>
      <c r="M204" s="86" t="s">
        <v>722</v>
      </c>
      <c r="N204" s="87" t="s">
        <v>430</v>
      </c>
      <c r="O204" s="86"/>
      <c r="P204" s="86" t="s">
        <v>746</v>
      </c>
      <c r="Q204" s="86" t="s">
        <v>738</v>
      </c>
      <c r="R204" s="86"/>
      <c r="S204" s="86"/>
      <c r="T204" s="86"/>
      <c r="U204" s="92"/>
      <c r="V204" s="93">
        <v>2013519</v>
      </c>
      <c r="W204" s="93">
        <v>2013519</v>
      </c>
      <c r="X204" s="86"/>
      <c r="Y204" s="86">
        <v>2016</v>
      </c>
      <c r="Z204" s="86"/>
    </row>
    <row r="205" spans="3:26" s="51" customFormat="1" ht="168" customHeight="1" x14ac:dyDescent="0.25">
      <c r="C205" s="133" t="s">
        <v>759</v>
      </c>
      <c r="D205" s="87" t="s">
        <v>172</v>
      </c>
      <c r="E205" s="86" t="s">
        <v>739</v>
      </c>
      <c r="F205" s="86" t="s">
        <v>740</v>
      </c>
      <c r="G205" s="86" t="s">
        <v>741</v>
      </c>
      <c r="H205" s="86" t="s">
        <v>747</v>
      </c>
      <c r="I205" s="87" t="s">
        <v>189</v>
      </c>
      <c r="J205" s="88">
        <v>1</v>
      </c>
      <c r="K205" s="87">
        <v>750000000</v>
      </c>
      <c r="L205" s="89" t="s">
        <v>177</v>
      </c>
      <c r="M205" s="86" t="s">
        <v>722</v>
      </c>
      <c r="N205" s="87" t="s">
        <v>430</v>
      </c>
      <c r="O205" s="86"/>
      <c r="P205" s="86" t="s">
        <v>746</v>
      </c>
      <c r="Q205" s="86" t="s">
        <v>738</v>
      </c>
      <c r="R205" s="86"/>
      <c r="S205" s="86"/>
      <c r="T205" s="86"/>
      <c r="U205" s="92"/>
      <c r="V205" s="93">
        <v>635701</v>
      </c>
      <c r="W205" s="93">
        <v>635701</v>
      </c>
      <c r="X205" s="86"/>
      <c r="Y205" s="86">
        <v>2016</v>
      </c>
      <c r="Z205" s="86"/>
    </row>
    <row r="206" spans="3:26" s="51" customFormat="1" ht="168" customHeight="1" x14ac:dyDescent="0.25">
      <c r="C206" s="133" t="s">
        <v>760</v>
      </c>
      <c r="D206" s="87" t="s">
        <v>172</v>
      </c>
      <c r="E206" s="86" t="s">
        <v>666</v>
      </c>
      <c r="F206" s="86" t="s">
        <v>667</v>
      </c>
      <c r="G206" s="86" t="s">
        <v>668</v>
      </c>
      <c r="H206" s="86" t="s">
        <v>748</v>
      </c>
      <c r="I206" s="87" t="s">
        <v>189</v>
      </c>
      <c r="J206" s="88">
        <v>1</v>
      </c>
      <c r="K206" s="87">
        <v>750000000</v>
      </c>
      <c r="L206" s="89" t="s">
        <v>177</v>
      </c>
      <c r="M206" s="86" t="s">
        <v>749</v>
      </c>
      <c r="N206" s="87" t="s">
        <v>330</v>
      </c>
      <c r="O206" s="86"/>
      <c r="P206" s="86" t="s">
        <v>750</v>
      </c>
      <c r="Q206" s="86" t="s">
        <v>405</v>
      </c>
      <c r="R206" s="86"/>
      <c r="S206" s="86"/>
      <c r="T206" s="86"/>
      <c r="U206" s="92"/>
      <c r="V206" s="93">
        <f>W206/1.12</f>
        <v>578571.42857142852</v>
      </c>
      <c r="W206" s="93">
        <v>648000</v>
      </c>
      <c r="X206" s="86"/>
      <c r="Y206" s="86">
        <v>2016</v>
      </c>
      <c r="Z206" s="86"/>
    </row>
    <row r="207" spans="3:26" s="51" customFormat="1" ht="168" customHeight="1" x14ac:dyDescent="0.25">
      <c r="C207" s="133" t="s">
        <v>761</v>
      </c>
      <c r="D207" s="87" t="s">
        <v>172</v>
      </c>
      <c r="E207" s="86" t="s">
        <v>666</v>
      </c>
      <c r="F207" s="86" t="s">
        <v>667</v>
      </c>
      <c r="G207" s="86" t="s">
        <v>668</v>
      </c>
      <c r="H207" s="86" t="s">
        <v>751</v>
      </c>
      <c r="I207" s="87" t="s">
        <v>189</v>
      </c>
      <c r="J207" s="88">
        <v>1</v>
      </c>
      <c r="K207" s="87">
        <v>750000000</v>
      </c>
      <c r="L207" s="89" t="s">
        <v>177</v>
      </c>
      <c r="M207" s="86" t="s">
        <v>750</v>
      </c>
      <c r="N207" s="87" t="s">
        <v>330</v>
      </c>
      <c r="O207" s="86"/>
      <c r="P207" s="86" t="s">
        <v>752</v>
      </c>
      <c r="Q207" s="86" t="s">
        <v>405</v>
      </c>
      <c r="R207" s="86"/>
      <c r="S207" s="86"/>
      <c r="T207" s="86"/>
      <c r="U207" s="92"/>
      <c r="V207" s="93">
        <v>650560</v>
      </c>
      <c r="W207" s="93">
        <v>728627.19999999995</v>
      </c>
      <c r="X207" s="86"/>
      <c r="Y207" s="86">
        <v>2016</v>
      </c>
      <c r="Z207" s="86"/>
    </row>
    <row r="208" spans="3:26" s="51" customFormat="1" ht="168" customHeight="1" x14ac:dyDescent="0.25">
      <c r="C208" s="133" t="s">
        <v>762</v>
      </c>
      <c r="D208" s="87" t="s">
        <v>172</v>
      </c>
      <c r="E208" s="86" t="s">
        <v>666</v>
      </c>
      <c r="F208" s="86" t="s">
        <v>667</v>
      </c>
      <c r="G208" s="86" t="s">
        <v>668</v>
      </c>
      <c r="H208" s="86" t="s">
        <v>753</v>
      </c>
      <c r="I208" s="87" t="s">
        <v>189</v>
      </c>
      <c r="J208" s="88">
        <v>1</v>
      </c>
      <c r="K208" s="87">
        <v>750000000</v>
      </c>
      <c r="L208" s="89" t="s">
        <v>177</v>
      </c>
      <c r="M208" s="86" t="s">
        <v>735</v>
      </c>
      <c r="N208" s="87" t="s">
        <v>330</v>
      </c>
      <c r="O208" s="86"/>
      <c r="P208" s="86" t="s">
        <v>754</v>
      </c>
      <c r="Q208" s="86" t="s">
        <v>405</v>
      </c>
      <c r="R208" s="86"/>
      <c r="S208" s="86"/>
      <c r="T208" s="86"/>
      <c r="U208" s="92"/>
      <c r="V208" s="93">
        <v>331700</v>
      </c>
      <c r="W208" s="93">
        <f>V208*1.12</f>
        <v>371504.00000000006</v>
      </c>
      <c r="X208" s="86"/>
      <c r="Y208" s="86">
        <v>2016</v>
      </c>
      <c r="Z208" s="86"/>
    </row>
    <row r="209" spans="3:26" s="51" customFormat="1" ht="168" customHeight="1" x14ac:dyDescent="0.25">
      <c r="C209" s="133" t="s">
        <v>778</v>
      </c>
      <c r="D209" s="66" t="s">
        <v>503</v>
      </c>
      <c r="E209" s="190" t="s">
        <v>666</v>
      </c>
      <c r="F209" s="66" t="s">
        <v>667</v>
      </c>
      <c r="G209" s="66" t="s">
        <v>668</v>
      </c>
      <c r="H209" s="66" t="s">
        <v>763</v>
      </c>
      <c r="I209" s="74" t="s">
        <v>189</v>
      </c>
      <c r="J209" s="75">
        <v>0.95499999999999996</v>
      </c>
      <c r="K209" s="98">
        <v>750000000</v>
      </c>
      <c r="L209" s="66" t="s">
        <v>600</v>
      </c>
      <c r="M209" s="74" t="s">
        <v>241</v>
      </c>
      <c r="N209" s="66" t="s">
        <v>764</v>
      </c>
      <c r="O209" s="77"/>
      <c r="P209" s="98" t="s">
        <v>765</v>
      </c>
      <c r="Q209" s="98" t="s">
        <v>766</v>
      </c>
      <c r="R209" s="78"/>
      <c r="S209" s="81"/>
      <c r="T209" s="81"/>
      <c r="U209" s="81"/>
      <c r="V209" s="81">
        <v>1295484</v>
      </c>
      <c r="W209" s="81">
        <f>V209*1.12</f>
        <v>1450942.08</v>
      </c>
      <c r="X209" s="178"/>
      <c r="Y209" s="78">
        <v>2016</v>
      </c>
      <c r="Z209" s="178"/>
    </row>
    <row r="210" spans="3:26" s="51" customFormat="1" ht="168" customHeight="1" x14ac:dyDescent="0.25">
      <c r="C210" s="133" t="s">
        <v>779</v>
      </c>
      <c r="D210" s="66" t="s">
        <v>503</v>
      </c>
      <c r="E210" s="190" t="s">
        <v>666</v>
      </c>
      <c r="F210" s="66" t="s">
        <v>667</v>
      </c>
      <c r="G210" s="66" t="s">
        <v>668</v>
      </c>
      <c r="H210" s="66" t="s">
        <v>763</v>
      </c>
      <c r="I210" s="74" t="s">
        <v>189</v>
      </c>
      <c r="J210" s="75">
        <v>0</v>
      </c>
      <c r="K210" s="98">
        <v>750000000</v>
      </c>
      <c r="L210" s="66" t="s">
        <v>600</v>
      </c>
      <c r="M210" s="74" t="s">
        <v>241</v>
      </c>
      <c r="N210" s="66" t="s">
        <v>767</v>
      </c>
      <c r="O210" s="77"/>
      <c r="P210" s="98" t="s">
        <v>765</v>
      </c>
      <c r="Q210" s="98" t="s">
        <v>766</v>
      </c>
      <c r="R210" s="78"/>
      <c r="S210" s="81"/>
      <c r="T210" s="81"/>
      <c r="U210" s="81"/>
      <c r="V210" s="81">
        <v>1500000</v>
      </c>
      <c r="W210" s="81">
        <v>1500000</v>
      </c>
      <c r="X210" s="178"/>
      <c r="Y210" s="78">
        <v>2016</v>
      </c>
      <c r="Z210" s="178"/>
    </row>
    <row r="211" spans="3:26" s="51" customFormat="1" ht="168" customHeight="1" x14ac:dyDescent="0.25">
      <c r="C211" s="133" t="s">
        <v>780</v>
      </c>
      <c r="D211" s="66" t="s">
        <v>503</v>
      </c>
      <c r="E211" s="190" t="s">
        <v>666</v>
      </c>
      <c r="F211" s="66" t="s">
        <v>667</v>
      </c>
      <c r="G211" s="66" t="s">
        <v>668</v>
      </c>
      <c r="H211" s="66" t="s">
        <v>763</v>
      </c>
      <c r="I211" s="74" t="s">
        <v>189</v>
      </c>
      <c r="J211" s="75">
        <v>0</v>
      </c>
      <c r="K211" s="98">
        <v>750000000</v>
      </c>
      <c r="L211" s="66" t="s">
        <v>600</v>
      </c>
      <c r="M211" s="74" t="s">
        <v>768</v>
      </c>
      <c r="N211" s="66" t="s">
        <v>769</v>
      </c>
      <c r="O211" s="77"/>
      <c r="P211" s="74" t="s">
        <v>768</v>
      </c>
      <c r="Q211" s="98" t="s">
        <v>766</v>
      </c>
      <c r="R211" s="78"/>
      <c r="S211" s="81"/>
      <c r="T211" s="81"/>
      <c r="U211" s="81"/>
      <c r="V211" s="81">
        <v>3800000</v>
      </c>
      <c r="W211" s="81">
        <v>3800000</v>
      </c>
      <c r="X211" s="178"/>
      <c r="Y211" s="78">
        <v>2016</v>
      </c>
      <c r="Z211" s="178"/>
    </row>
    <row r="212" spans="3:26" s="51" customFormat="1" ht="168" customHeight="1" x14ac:dyDescent="0.25">
      <c r="C212" s="133" t="s">
        <v>781</v>
      </c>
      <c r="D212" s="66" t="s">
        <v>503</v>
      </c>
      <c r="E212" s="190" t="s">
        <v>666</v>
      </c>
      <c r="F212" s="66" t="s">
        <v>667</v>
      </c>
      <c r="G212" s="66" t="s">
        <v>668</v>
      </c>
      <c r="H212" s="66" t="s">
        <v>770</v>
      </c>
      <c r="I212" s="74" t="s">
        <v>189</v>
      </c>
      <c r="J212" s="75">
        <v>1</v>
      </c>
      <c r="K212" s="98">
        <v>750000000</v>
      </c>
      <c r="L212" s="66" t="s">
        <v>600</v>
      </c>
      <c r="M212" s="74" t="s">
        <v>644</v>
      </c>
      <c r="N212" s="66" t="s">
        <v>330</v>
      </c>
      <c r="O212" s="77"/>
      <c r="P212" s="98" t="s">
        <v>771</v>
      </c>
      <c r="Q212" s="98" t="s">
        <v>766</v>
      </c>
      <c r="R212" s="78"/>
      <c r="S212" s="81"/>
      <c r="T212" s="81"/>
      <c r="U212" s="81"/>
      <c r="V212" s="81">
        <v>4300000</v>
      </c>
      <c r="W212" s="81">
        <f t="shared" ref="W212" si="4">V212*1.12</f>
        <v>4816000</v>
      </c>
      <c r="X212" s="178"/>
      <c r="Y212" s="78">
        <v>2016</v>
      </c>
      <c r="Z212" s="178"/>
    </row>
    <row r="213" spans="3:26" s="51" customFormat="1" ht="168" customHeight="1" x14ac:dyDescent="0.2">
      <c r="C213" s="133" t="s">
        <v>782</v>
      </c>
      <c r="D213" s="66" t="s">
        <v>503</v>
      </c>
      <c r="E213" s="190" t="s">
        <v>365</v>
      </c>
      <c r="F213" s="66" t="s">
        <v>772</v>
      </c>
      <c r="G213" s="66" t="s">
        <v>366</v>
      </c>
      <c r="H213" s="66" t="s">
        <v>773</v>
      </c>
      <c r="I213" s="74" t="s">
        <v>201</v>
      </c>
      <c r="J213" s="75">
        <v>1</v>
      </c>
      <c r="K213" s="98">
        <v>750000000</v>
      </c>
      <c r="L213" s="66" t="s">
        <v>600</v>
      </c>
      <c r="M213" s="74" t="s">
        <v>774</v>
      </c>
      <c r="N213" s="66" t="s">
        <v>330</v>
      </c>
      <c r="O213" s="77"/>
      <c r="P213" s="98" t="s">
        <v>765</v>
      </c>
      <c r="Q213" s="98" t="s">
        <v>373</v>
      </c>
      <c r="R213" s="78"/>
      <c r="S213" s="81"/>
      <c r="T213" s="81"/>
      <c r="U213" s="81"/>
      <c r="V213" s="77">
        <v>2450000</v>
      </c>
      <c r="W213" s="81">
        <f>V213*1.12</f>
        <v>2744000.0000000005</v>
      </c>
      <c r="X213" s="78"/>
      <c r="Y213" s="78">
        <v>2016</v>
      </c>
      <c r="Z213" s="48"/>
    </row>
    <row r="214" spans="3:26" s="51" customFormat="1" ht="168" customHeight="1" x14ac:dyDescent="0.25">
      <c r="C214" s="133" t="s">
        <v>783</v>
      </c>
      <c r="D214" s="66" t="s">
        <v>503</v>
      </c>
      <c r="E214" s="190" t="s">
        <v>775</v>
      </c>
      <c r="F214" s="66" t="s">
        <v>822</v>
      </c>
      <c r="G214" s="66" t="s">
        <v>822</v>
      </c>
      <c r="H214" s="66"/>
      <c r="I214" s="74" t="s">
        <v>176</v>
      </c>
      <c r="J214" s="75">
        <v>1</v>
      </c>
      <c r="K214" s="66">
        <v>750000000</v>
      </c>
      <c r="L214" s="66" t="s">
        <v>600</v>
      </c>
      <c r="M214" s="74" t="s">
        <v>774</v>
      </c>
      <c r="N214" s="66" t="s">
        <v>764</v>
      </c>
      <c r="O214" s="77"/>
      <c r="P214" s="77" t="s">
        <v>776</v>
      </c>
      <c r="Q214" s="66" t="s">
        <v>777</v>
      </c>
      <c r="R214" s="78"/>
      <c r="S214" s="81"/>
      <c r="T214" s="81"/>
      <c r="U214" s="81"/>
      <c r="V214" s="77">
        <v>28858025</v>
      </c>
      <c r="W214" s="77">
        <v>28858025</v>
      </c>
      <c r="X214" s="78"/>
      <c r="Y214" s="78">
        <v>2016</v>
      </c>
      <c r="Z214" s="76"/>
    </row>
    <row r="215" spans="3:26" s="51" customFormat="1" ht="168" customHeight="1" x14ac:dyDescent="0.25">
      <c r="C215" s="133" t="s">
        <v>813</v>
      </c>
      <c r="D215" s="52" t="s">
        <v>172</v>
      </c>
      <c r="E215" s="145" t="s">
        <v>799</v>
      </c>
      <c r="F215" s="52" t="s">
        <v>800</v>
      </c>
      <c r="G215" s="52" t="s">
        <v>800</v>
      </c>
      <c r="H215" s="52" t="s">
        <v>801</v>
      </c>
      <c r="I215" s="112" t="s">
        <v>189</v>
      </c>
      <c r="J215" s="113">
        <v>1</v>
      </c>
      <c r="K215" s="52">
        <v>750000000</v>
      </c>
      <c r="L215" s="59" t="s">
        <v>177</v>
      </c>
      <c r="M215" s="59" t="s">
        <v>511</v>
      </c>
      <c r="N215" s="107" t="s">
        <v>802</v>
      </c>
      <c r="O215" s="52"/>
      <c r="P215" s="73" t="s">
        <v>230</v>
      </c>
      <c r="Q215" s="52" t="s">
        <v>803</v>
      </c>
      <c r="R215" s="52"/>
      <c r="S215" s="52"/>
      <c r="T215" s="52"/>
      <c r="U215" s="57"/>
      <c r="V215" s="57">
        <v>4810895556.4200001</v>
      </c>
      <c r="W215" s="57">
        <f>ROUND(V215*1.12,2)</f>
        <v>5388203023.1899996</v>
      </c>
      <c r="X215" s="52" t="s">
        <v>206</v>
      </c>
      <c r="Y215" s="52">
        <v>2016</v>
      </c>
      <c r="Z215" s="191"/>
    </row>
    <row r="216" spans="3:26" s="51" customFormat="1" ht="168" customHeight="1" x14ac:dyDescent="0.25">
      <c r="C216" s="133" t="s">
        <v>814</v>
      </c>
      <c r="D216" s="52" t="s">
        <v>172</v>
      </c>
      <c r="E216" s="145" t="s">
        <v>799</v>
      </c>
      <c r="F216" s="52" t="s">
        <v>800</v>
      </c>
      <c r="G216" s="52" t="s">
        <v>800</v>
      </c>
      <c r="H216" s="52" t="s">
        <v>804</v>
      </c>
      <c r="I216" s="112" t="s">
        <v>189</v>
      </c>
      <c r="J216" s="113">
        <v>1</v>
      </c>
      <c r="K216" s="52">
        <v>750000000</v>
      </c>
      <c r="L216" s="59" t="s">
        <v>177</v>
      </c>
      <c r="M216" s="59" t="s">
        <v>511</v>
      </c>
      <c r="N216" s="107" t="s">
        <v>805</v>
      </c>
      <c r="O216" s="52"/>
      <c r="P216" s="73" t="s">
        <v>230</v>
      </c>
      <c r="Q216" s="52" t="s">
        <v>803</v>
      </c>
      <c r="R216" s="52"/>
      <c r="S216" s="52"/>
      <c r="T216" s="52"/>
      <c r="U216" s="57"/>
      <c r="V216" s="57">
        <v>2690473731.6900001</v>
      </c>
      <c r="W216" s="57">
        <f>ROUND(V216*1.12,2)</f>
        <v>3013330579.4899998</v>
      </c>
      <c r="X216" s="52" t="s">
        <v>206</v>
      </c>
      <c r="Y216" s="52">
        <v>2016</v>
      </c>
      <c r="Z216" s="191"/>
    </row>
    <row r="217" spans="3:26" s="51" customFormat="1" ht="168" customHeight="1" x14ac:dyDescent="0.25">
      <c r="C217" s="133" t="s">
        <v>815</v>
      </c>
      <c r="D217" s="52" t="s">
        <v>247</v>
      </c>
      <c r="E217" s="192" t="s">
        <v>806</v>
      </c>
      <c r="F217" s="193" t="s">
        <v>807</v>
      </c>
      <c r="G217" s="144" t="s">
        <v>807</v>
      </c>
      <c r="H217" s="194" t="s">
        <v>808</v>
      </c>
      <c r="I217" s="112" t="s">
        <v>201</v>
      </c>
      <c r="J217" s="113">
        <v>1</v>
      </c>
      <c r="K217" s="52">
        <v>750000000</v>
      </c>
      <c r="L217" s="59" t="s">
        <v>252</v>
      </c>
      <c r="M217" s="59" t="s">
        <v>645</v>
      </c>
      <c r="N217" s="60" t="s">
        <v>232</v>
      </c>
      <c r="O217" s="52"/>
      <c r="P217" s="73" t="s">
        <v>809</v>
      </c>
      <c r="Q217" s="52" t="s">
        <v>810</v>
      </c>
      <c r="R217" s="52"/>
      <c r="S217" s="52"/>
      <c r="T217" s="52"/>
      <c r="U217" s="57"/>
      <c r="V217" s="57">
        <v>1845000</v>
      </c>
      <c r="W217" s="57">
        <v>2066400</v>
      </c>
      <c r="X217" s="52"/>
      <c r="Y217" s="52">
        <v>2016</v>
      </c>
      <c r="Z217" s="52"/>
    </row>
    <row r="218" spans="3:26" s="51" customFormat="1" ht="168" customHeight="1" x14ac:dyDescent="0.25">
      <c r="C218" s="133" t="s">
        <v>816</v>
      </c>
      <c r="D218" s="52" t="s">
        <v>247</v>
      </c>
      <c r="E218" s="193" t="s">
        <v>806</v>
      </c>
      <c r="F218" s="193" t="s">
        <v>807</v>
      </c>
      <c r="G218" s="52" t="s">
        <v>807</v>
      </c>
      <c r="H218" s="52" t="s">
        <v>811</v>
      </c>
      <c r="I218" s="52" t="s">
        <v>201</v>
      </c>
      <c r="J218" s="113">
        <v>1</v>
      </c>
      <c r="K218" s="52">
        <v>750000000</v>
      </c>
      <c r="L218" s="59" t="s">
        <v>252</v>
      </c>
      <c r="M218" s="59" t="s">
        <v>630</v>
      </c>
      <c r="N218" s="60" t="s">
        <v>221</v>
      </c>
      <c r="O218" s="52"/>
      <c r="P218" s="73" t="s">
        <v>812</v>
      </c>
      <c r="Q218" s="52" t="s">
        <v>810</v>
      </c>
      <c r="R218" s="52"/>
      <c r="S218" s="52"/>
      <c r="T218" s="52"/>
      <c r="U218" s="57"/>
      <c r="V218" s="57">
        <v>3236540</v>
      </c>
      <c r="W218" s="57">
        <v>3624924.8</v>
      </c>
      <c r="X218" s="52"/>
      <c r="Y218" s="52">
        <v>2016</v>
      </c>
      <c r="Z218" s="52"/>
    </row>
    <row r="219" spans="3:26" s="51" customFormat="1" ht="15.75" customHeight="1" x14ac:dyDescent="0.25">
      <c r="C219" s="239" t="s">
        <v>25</v>
      </c>
      <c r="D219" s="240"/>
      <c r="E219" s="52"/>
      <c r="F219" s="52"/>
      <c r="G219" s="52"/>
      <c r="H219" s="52"/>
      <c r="I219" s="52"/>
      <c r="J219" s="120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121">
        <f>SUM(V82:V218)</f>
        <v>11424075611.185238</v>
      </c>
      <c r="W219" s="121">
        <f>SUM(W82:W218)</f>
        <v>12760454870.799063</v>
      </c>
      <c r="X219" s="52"/>
      <c r="Y219" s="62"/>
      <c r="Z219" s="52"/>
    </row>
    <row r="220" spans="3:26" s="51" customFormat="1" ht="13.5" thickBot="1" x14ac:dyDescent="0.3">
      <c r="C220" s="241" t="s">
        <v>27</v>
      </c>
      <c r="D220" s="242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96">
        <f>SUM(V56,V80,V219)</f>
        <v>12676687498.027739</v>
      </c>
      <c r="W220" s="196">
        <f>SUM(W56,W80,W219)</f>
        <v>14163380184.064663</v>
      </c>
      <c r="X220" s="195"/>
      <c r="Y220" s="197"/>
      <c r="Z220" s="52"/>
    </row>
    <row r="221" spans="3:26" s="51" customFormat="1" ht="12.75" x14ac:dyDescent="0.25">
      <c r="C221" s="198"/>
      <c r="D221" s="199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1"/>
      <c r="W221" s="201"/>
      <c r="X221" s="200"/>
      <c r="Y221" s="200"/>
      <c r="Z221" s="200"/>
    </row>
    <row r="222" spans="3:26" s="50" customFormat="1" ht="12.75" x14ac:dyDescent="0.25">
      <c r="V222" s="202"/>
      <c r="W222" s="202"/>
      <c r="Z222" s="203"/>
    </row>
    <row r="223" spans="3:26" x14ac:dyDescent="0.25">
      <c r="Z223" s="11"/>
    </row>
    <row r="224" spans="3:26" x14ac:dyDescent="0.25">
      <c r="Z224" s="11"/>
    </row>
    <row r="225" spans="26:26" x14ac:dyDescent="0.25">
      <c r="Z225" s="11"/>
    </row>
    <row r="226" spans="26:26" x14ac:dyDescent="0.25">
      <c r="Z226" s="11"/>
    </row>
    <row r="227" spans="26:26" x14ac:dyDescent="0.25">
      <c r="Z227" s="11"/>
    </row>
    <row r="228" spans="26:26" x14ac:dyDescent="0.25">
      <c r="Z228" s="11"/>
    </row>
    <row r="229" spans="26:26" x14ac:dyDescent="0.25">
      <c r="Z229" s="11"/>
    </row>
    <row r="230" spans="26:26" x14ac:dyDescent="0.25">
      <c r="Z230" s="11"/>
    </row>
    <row r="231" spans="26:26" x14ac:dyDescent="0.25">
      <c r="Z231" s="11"/>
    </row>
    <row r="232" spans="26:26" x14ac:dyDescent="0.25">
      <c r="Z232" s="11"/>
    </row>
    <row r="233" spans="26:26" x14ac:dyDescent="0.25">
      <c r="Z233" s="11"/>
    </row>
    <row r="234" spans="26:26" x14ac:dyDescent="0.25">
      <c r="Z234" s="11"/>
    </row>
    <row r="235" spans="26:26" x14ac:dyDescent="0.25">
      <c r="Z235" s="11"/>
    </row>
    <row r="236" spans="26:26" x14ac:dyDescent="0.25">
      <c r="Z236" s="11"/>
    </row>
    <row r="237" spans="26:26" x14ac:dyDescent="0.25">
      <c r="Z237" s="11"/>
    </row>
    <row r="238" spans="26:26" x14ac:dyDescent="0.25">
      <c r="Z238" s="11"/>
    </row>
    <row r="239" spans="26:26" x14ac:dyDescent="0.25">
      <c r="Z239" s="11"/>
    </row>
    <row r="240" spans="26:26" x14ac:dyDescent="0.25">
      <c r="Z240" s="11"/>
    </row>
    <row r="241" spans="26:26" x14ac:dyDescent="0.25">
      <c r="Z241" s="11"/>
    </row>
    <row r="242" spans="26:26" x14ac:dyDescent="0.25">
      <c r="Z242" s="11"/>
    </row>
    <row r="243" spans="26:26" x14ac:dyDescent="0.25">
      <c r="Z243" s="11"/>
    </row>
    <row r="244" spans="26:26" x14ac:dyDescent="0.25">
      <c r="Z244" s="11"/>
    </row>
    <row r="245" spans="26:26" x14ac:dyDescent="0.25">
      <c r="Z245" s="11"/>
    </row>
    <row r="246" spans="26:26" x14ac:dyDescent="0.25">
      <c r="Z246" s="11"/>
    </row>
    <row r="247" spans="26:26" x14ac:dyDescent="0.25">
      <c r="Z247" s="11"/>
    </row>
    <row r="248" spans="26:26" x14ac:dyDescent="0.25">
      <c r="Z248" s="11"/>
    </row>
    <row r="249" spans="26:26" x14ac:dyDescent="0.25">
      <c r="Z249" s="11"/>
    </row>
    <row r="250" spans="26:26" x14ac:dyDescent="0.25">
      <c r="Z250" s="11"/>
    </row>
    <row r="251" spans="26:26" x14ac:dyDescent="0.25">
      <c r="Z251" s="11"/>
    </row>
    <row r="252" spans="26:26" x14ac:dyDescent="0.25">
      <c r="Z252" s="11"/>
    </row>
    <row r="253" spans="26:26" x14ac:dyDescent="0.25">
      <c r="Z253" s="11"/>
    </row>
    <row r="254" spans="26:26" x14ac:dyDescent="0.25">
      <c r="Z254" s="11"/>
    </row>
    <row r="255" spans="26:26" x14ac:dyDescent="0.25">
      <c r="Z255" s="11"/>
    </row>
    <row r="256" spans="26:26" x14ac:dyDescent="0.25">
      <c r="Z256" s="11"/>
    </row>
    <row r="257" spans="26:26" x14ac:dyDescent="0.25">
      <c r="Z257" s="11"/>
    </row>
    <row r="258" spans="26:26" x14ac:dyDescent="0.25">
      <c r="Z258" s="11"/>
    </row>
    <row r="259" spans="26:26" x14ac:dyDescent="0.25">
      <c r="Z259" s="11"/>
    </row>
    <row r="260" spans="26:26" x14ac:dyDescent="0.25">
      <c r="Z260" s="11"/>
    </row>
    <row r="261" spans="26:26" x14ac:dyDescent="0.25">
      <c r="Z261" s="11"/>
    </row>
    <row r="262" spans="26:26" x14ac:dyDescent="0.25">
      <c r="Z262" s="11"/>
    </row>
    <row r="263" spans="26:26" x14ac:dyDescent="0.25">
      <c r="Z263" s="11"/>
    </row>
    <row r="264" spans="26:26" x14ac:dyDescent="0.25">
      <c r="Z264" s="11"/>
    </row>
    <row r="265" spans="26:26" x14ac:dyDescent="0.25">
      <c r="Z265" s="11"/>
    </row>
    <row r="266" spans="26:26" x14ac:dyDescent="0.25">
      <c r="Z266" s="11"/>
    </row>
    <row r="267" spans="26:26" x14ac:dyDescent="0.25">
      <c r="Z267" s="11"/>
    </row>
    <row r="268" spans="26:26" x14ac:dyDescent="0.25">
      <c r="Z268" s="11"/>
    </row>
    <row r="269" spans="26:26" x14ac:dyDescent="0.25">
      <c r="Z269" s="11"/>
    </row>
    <row r="270" spans="26:26" x14ac:dyDescent="0.25">
      <c r="Z270" s="11"/>
    </row>
    <row r="271" spans="26:26" x14ac:dyDescent="0.25">
      <c r="Z271" s="11"/>
    </row>
    <row r="272" spans="26:26" x14ac:dyDescent="0.25">
      <c r="Z272" s="11"/>
    </row>
    <row r="273" spans="26:26" x14ac:dyDescent="0.25">
      <c r="Z273" s="11"/>
    </row>
    <row r="274" spans="26:26" x14ac:dyDescent="0.25">
      <c r="Z274" s="11"/>
    </row>
    <row r="275" spans="26:26" x14ac:dyDescent="0.25">
      <c r="Z275" s="11"/>
    </row>
    <row r="276" spans="26:26" x14ac:dyDescent="0.25">
      <c r="Z276" s="11"/>
    </row>
    <row r="277" spans="26:26" x14ac:dyDescent="0.25">
      <c r="Z277" s="11"/>
    </row>
  </sheetData>
  <mergeCells count="12">
    <mergeCell ref="C81:Z81"/>
    <mergeCell ref="C56:D56"/>
    <mergeCell ref="C80:D80"/>
    <mergeCell ref="C219:D219"/>
    <mergeCell ref="C220:D220"/>
    <mergeCell ref="X7:Z7"/>
    <mergeCell ref="X8:Z8"/>
    <mergeCell ref="C19:Z19"/>
    <mergeCell ref="C57:Z57"/>
    <mergeCell ref="C24:Z24"/>
    <mergeCell ref="T13:Z13"/>
    <mergeCell ref="T16:Z16"/>
  </mergeCells>
  <pageMargins left="3.937007874015748E-2" right="3.937007874015748E-2" top="0.15748031496062992" bottom="0.15748031496062992" header="0.31496062992125984" footer="0.31496062992125984"/>
  <pageSetup paperSize="8" scale="42" fitToHeight="0" orientation="landscape" r:id="rId1"/>
  <headerFooter differentFirst="1">
    <oddFooter>Страница &amp;P</oddFooter>
  </headerFooter>
  <rowBreaks count="3" manualBreakCount="3">
    <brk id="166" min="2" max="25" man="1"/>
    <brk id="176" min="2" max="25" man="1"/>
    <brk id="222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2016-02-23T05:36:45Z</dcterms:modified>
</cp:coreProperties>
</file>