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240" yWindow="6195" windowWidth="14805" windowHeight="1920" firstSheet="5" activeTab="5"/>
  </bookViews>
  <sheets>
    <sheet name="Версия ДЭ от 04.05.14 (полный)" sheetId="1" r:id="rId1"/>
    <sheet name="Версия ДЭ от 06.07.14  Чжао Фан" sheetId="2" r:id="rId2"/>
    <sheet name="Версия ДЭ от 12.05.14 Болат" sheetId="5" r:id="rId3"/>
    <sheet name="Версия ДЭ от 12.05.14 Л.С." sheetId="6" r:id="rId4"/>
    <sheet name="Версия ДЭ от 13.05.14 Смена дат" sheetId="7" r:id="rId5"/>
    <sheet name="изм2" sheetId="15" r:id="rId6"/>
  </sheets>
  <definedNames>
    <definedName name="Z_53FCBDD0_FAC9_4192_8224_8CE4DBB1375E_.wvu.PrintArea" localSheetId="0" hidden="1">'Версия ДЭ от 04.05.14 (полный)'!$A$1:$X$196</definedName>
    <definedName name="Z_53FCBDD0_FAC9_4192_8224_8CE4DBB1375E_.wvu.PrintArea" localSheetId="1" hidden="1">'Версия ДЭ от 06.07.14  Чжао Фан'!$A$1:$X$196</definedName>
    <definedName name="Z_53FCBDD0_FAC9_4192_8224_8CE4DBB1375E_.wvu.PrintArea" localSheetId="2" hidden="1">'Версия ДЭ от 12.05.14 Болат'!$A$1:$X$196</definedName>
    <definedName name="Z_53FCBDD0_FAC9_4192_8224_8CE4DBB1375E_.wvu.PrintArea" localSheetId="3" hidden="1">'Версия ДЭ от 12.05.14 Л.С.'!$A$1:$X$196</definedName>
    <definedName name="Z_53FCBDD0_FAC9_4192_8224_8CE4DBB1375E_.wvu.PrintArea" localSheetId="4" hidden="1">'Версия ДЭ от 13.05.14 Смена дат'!$A$1:$X$197</definedName>
    <definedName name="Z_53FCBDD0_FAC9_4192_8224_8CE4DBB1375E_.wvu.PrintArea" localSheetId="5" hidden="1">изм2!$A$1:$X$81</definedName>
    <definedName name="Z_53FCBDD0_FAC9_4192_8224_8CE4DBB1375E_.wvu.PrintTitles" localSheetId="0" hidden="1">'Версия ДЭ от 04.05.14 (полный)'!$6:$7</definedName>
    <definedName name="Z_53FCBDD0_FAC9_4192_8224_8CE4DBB1375E_.wvu.PrintTitles" localSheetId="1" hidden="1">'Версия ДЭ от 06.07.14  Чжао Фан'!$6:$7</definedName>
    <definedName name="Z_53FCBDD0_FAC9_4192_8224_8CE4DBB1375E_.wvu.PrintTitles" localSheetId="2" hidden="1">'Версия ДЭ от 12.05.14 Болат'!$6:$7</definedName>
    <definedName name="Z_53FCBDD0_FAC9_4192_8224_8CE4DBB1375E_.wvu.PrintTitles" localSheetId="3" hidden="1">'Версия ДЭ от 12.05.14 Л.С.'!$6:$7</definedName>
    <definedName name="Z_53FCBDD0_FAC9_4192_8224_8CE4DBB1375E_.wvu.PrintTitles" localSheetId="4" hidden="1">'Версия ДЭ от 13.05.14 Смена дат'!$6:$7</definedName>
    <definedName name="Z_53FCBDD0_FAC9_4192_8224_8CE4DBB1375E_.wvu.PrintTitles" localSheetId="5" hidden="1">изм2!$8:$9</definedName>
    <definedName name="_xlnm.Print_Titles" localSheetId="0">'Версия ДЭ от 04.05.14 (полный)'!$6:$7</definedName>
    <definedName name="_xlnm.Print_Titles" localSheetId="1">'Версия ДЭ от 06.07.14  Чжао Фан'!$6:$7</definedName>
    <definedName name="_xlnm.Print_Titles" localSheetId="2">'Версия ДЭ от 12.05.14 Болат'!$6:$7</definedName>
    <definedName name="_xlnm.Print_Titles" localSheetId="3">'Версия ДЭ от 12.05.14 Л.С.'!$6:$7</definedName>
    <definedName name="_xlnm.Print_Titles" localSheetId="4">'Версия ДЭ от 13.05.14 Смена дат'!$6:$7</definedName>
    <definedName name="_xlnm.Print_Titles" localSheetId="5">изм2!$8:$9</definedName>
    <definedName name="_xlnm.Print_Area" localSheetId="0">'Версия ДЭ от 04.05.14 (полный)'!$A$1:$X$196</definedName>
    <definedName name="_xlnm.Print_Area" localSheetId="1">'Версия ДЭ от 06.07.14  Чжао Фан'!$A$1:$X$196</definedName>
    <definedName name="_xlnm.Print_Area" localSheetId="2">'Версия ДЭ от 12.05.14 Болат'!$A$1:$X$196</definedName>
    <definedName name="_xlnm.Print_Area" localSheetId="3">'Версия ДЭ от 12.05.14 Л.С.'!$A$1:$X$196</definedName>
    <definedName name="_xlnm.Print_Area" localSheetId="4">'Версия ДЭ от 13.05.14 Смена дат'!$A$1:$X$197</definedName>
    <definedName name="_xlnm.Print_Area" localSheetId="5">изм2!$A$1:$X$32</definedName>
  </definedNames>
  <calcPr calcId="145621"/>
  <customWorkbookViews>
    <customWorkbookView name="Timur Islamov [Тимур Исламов] - Личное представление" guid="{53FCBDD0-FAC9-4192-8224-8CE4DBB1375E}" mergeInterval="0" personalView="1" maximized="1" windowWidth="1436" windowHeight="675" activeSheetId="2" showComments="commIndAndComment"/>
  </customWorkbookViews>
</workbook>
</file>

<file path=xl/calcChain.xml><?xml version="1.0" encoding="utf-8"?>
<calcChain xmlns="http://schemas.openxmlformats.org/spreadsheetml/2006/main">
  <c r="U13" i="15" l="1"/>
  <c r="T13" i="15"/>
  <c r="U21" i="15" l="1"/>
  <c r="U20" i="15"/>
  <c r="U19" i="15"/>
  <c r="U18" i="15"/>
  <c r="U26" i="15" l="1"/>
  <c r="U27" i="15" s="1"/>
  <c r="T26" i="15"/>
  <c r="T27" i="15" s="1"/>
  <c r="T140" i="7" l="1"/>
  <c r="U139" i="7"/>
  <c r="U138" i="7"/>
  <c r="T135" i="7"/>
  <c r="U133" i="7"/>
  <c r="U131" i="7"/>
  <c r="U130" i="7"/>
  <c r="U128" i="7"/>
  <c r="U127" i="7"/>
  <c r="U126" i="7"/>
  <c r="U125" i="7"/>
  <c r="U124" i="7"/>
  <c r="U120" i="7"/>
  <c r="U119" i="7"/>
  <c r="U115" i="7"/>
  <c r="U113" i="7"/>
  <c r="U112" i="7"/>
  <c r="U142" i="7"/>
  <c r="T108" i="7"/>
  <c r="U107" i="7"/>
  <c r="U106" i="7"/>
  <c r="U105" i="7"/>
  <c r="U104" i="7"/>
  <c r="U103" i="7"/>
  <c r="U102" i="7"/>
  <c r="U101" i="7"/>
  <c r="U100" i="7"/>
  <c r="U99" i="7"/>
  <c r="U98" i="7"/>
  <c r="U97" i="7"/>
  <c r="U108" i="7"/>
  <c r="T94" i="7"/>
  <c r="U94" i="7"/>
  <c r="T93" i="7"/>
  <c r="U93" i="7"/>
  <c r="T92" i="7"/>
  <c r="U92" i="7"/>
  <c r="T91" i="7"/>
  <c r="U91" i="7"/>
  <c r="T90" i="7"/>
  <c r="U90" i="7"/>
  <c r="T89" i="7"/>
  <c r="U89" i="7"/>
  <c r="T88" i="7"/>
  <c r="U88" i="7"/>
  <c r="T87" i="7"/>
  <c r="U87" i="7"/>
  <c r="T86" i="7"/>
  <c r="U86" i="7"/>
  <c r="T85" i="7"/>
  <c r="U85" i="7"/>
  <c r="T84" i="7"/>
  <c r="U84" i="7"/>
  <c r="T83" i="7"/>
  <c r="U83" i="7"/>
  <c r="T82" i="7"/>
  <c r="U82" i="7"/>
  <c r="T81" i="7"/>
  <c r="U81" i="7"/>
  <c r="T80" i="7"/>
  <c r="U80" i="7"/>
  <c r="T79" i="7"/>
  <c r="U79" i="7"/>
  <c r="T78" i="7"/>
  <c r="U78" i="7"/>
  <c r="T77" i="7"/>
  <c r="U77" i="7"/>
  <c r="T76" i="7"/>
  <c r="U76" i="7"/>
  <c r="T75" i="7"/>
  <c r="U75" i="7"/>
  <c r="T74" i="7"/>
  <c r="U74" i="7"/>
  <c r="T73" i="7"/>
  <c r="U73" i="7"/>
  <c r="T72" i="7"/>
  <c r="U72" i="7"/>
  <c r="T71" i="7"/>
  <c r="U71" i="7"/>
  <c r="T70" i="7"/>
  <c r="U70" i="7"/>
  <c r="T69" i="7"/>
  <c r="U69" i="7"/>
  <c r="T68" i="7"/>
  <c r="U68" i="7"/>
  <c r="T67" i="7"/>
  <c r="U67" i="7"/>
  <c r="T66" i="7"/>
  <c r="U66" i="7"/>
  <c r="T65" i="7"/>
  <c r="U65" i="7"/>
  <c r="T64" i="7"/>
  <c r="U64" i="7"/>
  <c r="T63" i="7"/>
  <c r="U63" i="7"/>
  <c r="T62" i="7"/>
  <c r="U62" i="7"/>
  <c r="T61" i="7"/>
  <c r="U61" i="7"/>
  <c r="T60" i="7"/>
  <c r="U60" i="7"/>
  <c r="T59" i="7"/>
  <c r="U59" i="7"/>
  <c r="T58" i="7"/>
  <c r="U58" i="7"/>
  <c r="T57" i="7"/>
  <c r="U57" i="7"/>
  <c r="T56" i="7"/>
  <c r="U56" i="7"/>
  <c r="T55" i="7"/>
  <c r="U55" i="7"/>
  <c r="T54" i="7"/>
  <c r="U54" i="7"/>
  <c r="T53" i="7"/>
  <c r="U53" i="7"/>
  <c r="T52" i="7"/>
  <c r="U52" i="7"/>
  <c r="T51" i="7"/>
  <c r="U51" i="7"/>
  <c r="T50" i="7"/>
  <c r="U50" i="7"/>
  <c r="T49" i="7"/>
  <c r="U49" i="7"/>
  <c r="T48" i="7"/>
  <c r="T47" i="7"/>
  <c r="U47" i="7"/>
  <c r="T46" i="7"/>
  <c r="U46" i="7"/>
  <c r="T45" i="7"/>
  <c r="U45" i="7"/>
  <c r="T44" i="7"/>
  <c r="U44" i="7"/>
  <c r="T42" i="7"/>
  <c r="U42" i="7"/>
  <c r="T41" i="7"/>
  <c r="U41" i="7"/>
  <c r="T40" i="7"/>
  <c r="U40" i="7"/>
  <c r="T39" i="7"/>
  <c r="U39" i="7"/>
  <c r="T38" i="7"/>
  <c r="U38" i="7"/>
  <c r="T37" i="7"/>
  <c r="U37" i="7"/>
  <c r="T36" i="7"/>
  <c r="U36" i="7"/>
  <c r="T35" i="7"/>
  <c r="U35" i="7"/>
  <c r="T34" i="7"/>
  <c r="U34" i="7"/>
  <c r="T33" i="7"/>
  <c r="U33" i="7"/>
  <c r="T32" i="7"/>
  <c r="U32" i="7"/>
  <c r="T31" i="7"/>
  <c r="U31" i="7"/>
  <c r="T30" i="7"/>
  <c r="U30" i="7"/>
  <c r="T29" i="7"/>
  <c r="U29" i="7"/>
  <c r="T28" i="7"/>
  <c r="U28" i="7"/>
  <c r="T27" i="7"/>
  <c r="U27" i="7"/>
  <c r="T26" i="7"/>
  <c r="U26" i="7"/>
  <c r="T25" i="7"/>
  <c r="U25" i="7"/>
  <c r="T24" i="7"/>
  <c r="U24" i="7"/>
  <c r="T23" i="7"/>
  <c r="U23" i="7"/>
  <c r="T22" i="7"/>
  <c r="U22" i="7"/>
  <c r="T21" i="7"/>
  <c r="U21" i="7"/>
  <c r="S20" i="7"/>
  <c r="T20" i="7"/>
  <c r="U20" i="7"/>
  <c r="S19" i="7"/>
  <c r="T19" i="7"/>
  <c r="U19" i="7"/>
  <c r="T18" i="7"/>
  <c r="U17" i="7"/>
  <c r="U16" i="7"/>
  <c r="U14" i="7"/>
  <c r="U13" i="7"/>
  <c r="U12" i="7"/>
  <c r="U10" i="7"/>
  <c r="U9" i="7"/>
  <c r="T95" i="7"/>
  <c r="U18" i="7"/>
  <c r="U95" i="7"/>
  <c r="U143" i="7"/>
  <c r="T142" i="7"/>
  <c r="T143" i="7"/>
  <c r="T142" i="6"/>
  <c r="U141" i="6"/>
  <c r="U140" i="6"/>
  <c r="U139" i="6"/>
  <c r="U138" i="6"/>
  <c r="T135" i="6"/>
  <c r="T144" i="6"/>
  <c r="U133" i="6"/>
  <c r="U131" i="6"/>
  <c r="U130" i="6"/>
  <c r="U128" i="6"/>
  <c r="U127" i="6"/>
  <c r="U126" i="6"/>
  <c r="U125" i="6"/>
  <c r="U124" i="6"/>
  <c r="U120" i="6"/>
  <c r="U119" i="6"/>
  <c r="U115" i="6"/>
  <c r="U113" i="6"/>
  <c r="U112" i="6"/>
  <c r="U144" i="6"/>
  <c r="T108" i="6"/>
  <c r="U107" i="6"/>
  <c r="U106" i="6"/>
  <c r="U105" i="6"/>
  <c r="U104" i="6"/>
  <c r="U103" i="6"/>
  <c r="U102" i="6"/>
  <c r="U101" i="6"/>
  <c r="U100" i="6"/>
  <c r="U99" i="6"/>
  <c r="U98" i="6"/>
  <c r="U97" i="6"/>
  <c r="U108" i="6"/>
  <c r="T94" i="6"/>
  <c r="U94" i="6"/>
  <c r="T93" i="6"/>
  <c r="U93" i="6"/>
  <c r="T92" i="6"/>
  <c r="U92" i="6"/>
  <c r="T91" i="6"/>
  <c r="U91" i="6"/>
  <c r="T90" i="6"/>
  <c r="U90" i="6"/>
  <c r="T89" i="6"/>
  <c r="U89" i="6"/>
  <c r="T88" i="6"/>
  <c r="U88" i="6"/>
  <c r="T87" i="6"/>
  <c r="U87" i="6"/>
  <c r="T86" i="6"/>
  <c r="U86" i="6"/>
  <c r="T85" i="6"/>
  <c r="U85" i="6"/>
  <c r="T84" i="6"/>
  <c r="U84" i="6"/>
  <c r="T83" i="6"/>
  <c r="U83" i="6"/>
  <c r="T82" i="6"/>
  <c r="U82" i="6"/>
  <c r="T81" i="6"/>
  <c r="U81" i="6"/>
  <c r="T80" i="6"/>
  <c r="U80" i="6"/>
  <c r="T79" i="6"/>
  <c r="U79" i="6"/>
  <c r="T78" i="6"/>
  <c r="U78" i="6"/>
  <c r="T77" i="6"/>
  <c r="U77" i="6"/>
  <c r="T76" i="6"/>
  <c r="U76" i="6"/>
  <c r="T75" i="6"/>
  <c r="U75" i="6"/>
  <c r="T74" i="6"/>
  <c r="U74" i="6"/>
  <c r="T73" i="6"/>
  <c r="U73" i="6"/>
  <c r="T72" i="6"/>
  <c r="U72" i="6"/>
  <c r="T71" i="6"/>
  <c r="U71" i="6"/>
  <c r="T70" i="6"/>
  <c r="U70" i="6"/>
  <c r="T69" i="6"/>
  <c r="U69" i="6"/>
  <c r="T68" i="6"/>
  <c r="U68" i="6"/>
  <c r="T67" i="6"/>
  <c r="U67" i="6"/>
  <c r="T66" i="6"/>
  <c r="U66" i="6"/>
  <c r="T65" i="6"/>
  <c r="U65" i="6"/>
  <c r="T64" i="6"/>
  <c r="U64" i="6"/>
  <c r="T63" i="6"/>
  <c r="U63" i="6"/>
  <c r="T62" i="6"/>
  <c r="U62" i="6"/>
  <c r="T61" i="6"/>
  <c r="U61" i="6"/>
  <c r="T60" i="6"/>
  <c r="U60" i="6"/>
  <c r="T59" i="6"/>
  <c r="U59" i="6"/>
  <c r="T58" i="6"/>
  <c r="U58" i="6"/>
  <c r="T57" i="6"/>
  <c r="U57" i="6"/>
  <c r="T56" i="6"/>
  <c r="U56" i="6"/>
  <c r="T55" i="6"/>
  <c r="U55" i="6"/>
  <c r="T54" i="6"/>
  <c r="U54" i="6"/>
  <c r="T53" i="6"/>
  <c r="U53" i="6"/>
  <c r="T52" i="6"/>
  <c r="U52" i="6"/>
  <c r="T51" i="6"/>
  <c r="U51" i="6"/>
  <c r="T50" i="6"/>
  <c r="U50" i="6"/>
  <c r="T49" i="6"/>
  <c r="U49" i="6"/>
  <c r="T48" i="6"/>
  <c r="T47" i="6"/>
  <c r="U47" i="6"/>
  <c r="T46" i="6"/>
  <c r="U46" i="6"/>
  <c r="T45" i="6"/>
  <c r="U45" i="6"/>
  <c r="T44" i="6"/>
  <c r="U44" i="6"/>
  <c r="T42" i="6"/>
  <c r="U42" i="6"/>
  <c r="T41" i="6"/>
  <c r="U41" i="6"/>
  <c r="T40" i="6"/>
  <c r="U40" i="6"/>
  <c r="T39" i="6"/>
  <c r="U39" i="6"/>
  <c r="T38" i="6"/>
  <c r="U38" i="6"/>
  <c r="T37" i="6"/>
  <c r="U37" i="6"/>
  <c r="T36" i="6"/>
  <c r="U36" i="6"/>
  <c r="T35" i="6"/>
  <c r="U35" i="6"/>
  <c r="T34" i="6"/>
  <c r="U34" i="6"/>
  <c r="T33" i="6"/>
  <c r="U33" i="6"/>
  <c r="T32" i="6"/>
  <c r="U32" i="6"/>
  <c r="T31" i="6"/>
  <c r="U31" i="6"/>
  <c r="T30" i="6"/>
  <c r="U30" i="6"/>
  <c r="T29" i="6"/>
  <c r="U29" i="6"/>
  <c r="T28" i="6"/>
  <c r="U28" i="6"/>
  <c r="T27" i="6"/>
  <c r="U27" i="6"/>
  <c r="T26" i="6"/>
  <c r="U26" i="6"/>
  <c r="T25" i="6"/>
  <c r="U25" i="6"/>
  <c r="T24" i="6"/>
  <c r="U24" i="6"/>
  <c r="T23" i="6"/>
  <c r="U23" i="6"/>
  <c r="T22" i="6"/>
  <c r="U22" i="6"/>
  <c r="T21" i="6"/>
  <c r="U21" i="6"/>
  <c r="S20" i="6"/>
  <c r="T20" i="6"/>
  <c r="U20" i="6"/>
  <c r="S19" i="6"/>
  <c r="T19" i="6"/>
  <c r="U19" i="6"/>
  <c r="T18" i="6"/>
  <c r="T95" i="6"/>
  <c r="U17" i="6"/>
  <c r="U16" i="6"/>
  <c r="U14" i="6"/>
  <c r="U13" i="6"/>
  <c r="U12" i="6"/>
  <c r="U10" i="6"/>
  <c r="U9" i="6"/>
  <c r="T142" i="5"/>
  <c r="U141" i="5"/>
  <c r="U140" i="5"/>
  <c r="U139" i="5"/>
  <c r="U138" i="5"/>
  <c r="T135" i="5"/>
  <c r="T144" i="5"/>
  <c r="U133" i="5"/>
  <c r="U131" i="5"/>
  <c r="U130" i="5"/>
  <c r="U128" i="5"/>
  <c r="U127" i="5"/>
  <c r="U126" i="5"/>
  <c r="U125" i="5"/>
  <c r="U124" i="5"/>
  <c r="U120" i="5"/>
  <c r="U119" i="5"/>
  <c r="U115" i="5"/>
  <c r="U113" i="5"/>
  <c r="U112" i="5"/>
  <c r="U144" i="5"/>
  <c r="T108" i="5"/>
  <c r="U107" i="5"/>
  <c r="U106" i="5"/>
  <c r="U105" i="5"/>
  <c r="U104" i="5"/>
  <c r="U103" i="5"/>
  <c r="U102" i="5"/>
  <c r="U101" i="5"/>
  <c r="U100" i="5"/>
  <c r="U99" i="5"/>
  <c r="U98" i="5"/>
  <c r="U97" i="5"/>
  <c r="U108" i="5"/>
  <c r="T94" i="5"/>
  <c r="U94" i="5"/>
  <c r="T93" i="5"/>
  <c r="U93" i="5"/>
  <c r="T92" i="5"/>
  <c r="U92" i="5"/>
  <c r="T91" i="5"/>
  <c r="U91" i="5"/>
  <c r="T90" i="5"/>
  <c r="U90" i="5"/>
  <c r="T89" i="5"/>
  <c r="U89" i="5"/>
  <c r="T88" i="5"/>
  <c r="U88" i="5"/>
  <c r="T87" i="5"/>
  <c r="U87" i="5"/>
  <c r="T86" i="5"/>
  <c r="U86" i="5"/>
  <c r="T85" i="5"/>
  <c r="U85" i="5"/>
  <c r="T84" i="5"/>
  <c r="U84" i="5"/>
  <c r="T83" i="5"/>
  <c r="U83" i="5"/>
  <c r="T82" i="5"/>
  <c r="U82" i="5"/>
  <c r="T81" i="5"/>
  <c r="U81" i="5"/>
  <c r="T80" i="5"/>
  <c r="U80" i="5"/>
  <c r="T79" i="5"/>
  <c r="U79" i="5"/>
  <c r="T78" i="5"/>
  <c r="U78" i="5"/>
  <c r="T77" i="5"/>
  <c r="U77" i="5"/>
  <c r="T76" i="5"/>
  <c r="U76" i="5"/>
  <c r="T75" i="5"/>
  <c r="U75" i="5"/>
  <c r="T74" i="5"/>
  <c r="U74" i="5"/>
  <c r="T73" i="5"/>
  <c r="U73" i="5"/>
  <c r="T72" i="5"/>
  <c r="U72" i="5"/>
  <c r="T71" i="5"/>
  <c r="U71" i="5"/>
  <c r="T70" i="5"/>
  <c r="U70" i="5"/>
  <c r="T69" i="5"/>
  <c r="U69" i="5"/>
  <c r="T68" i="5"/>
  <c r="U68" i="5"/>
  <c r="T67" i="5"/>
  <c r="U67" i="5"/>
  <c r="T66" i="5"/>
  <c r="U66" i="5"/>
  <c r="T65" i="5"/>
  <c r="U65" i="5"/>
  <c r="T64" i="5"/>
  <c r="U64" i="5"/>
  <c r="T63" i="5"/>
  <c r="U63" i="5"/>
  <c r="T62" i="5"/>
  <c r="U62" i="5"/>
  <c r="T61" i="5"/>
  <c r="U61" i="5"/>
  <c r="T60" i="5"/>
  <c r="U60" i="5"/>
  <c r="T59" i="5"/>
  <c r="U59" i="5"/>
  <c r="T58" i="5"/>
  <c r="U58" i="5"/>
  <c r="T57" i="5"/>
  <c r="U57" i="5"/>
  <c r="T56" i="5"/>
  <c r="U56" i="5"/>
  <c r="T55" i="5"/>
  <c r="U55" i="5"/>
  <c r="T54" i="5"/>
  <c r="U54" i="5"/>
  <c r="T53" i="5"/>
  <c r="U53" i="5"/>
  <c r="T52" i="5"/>
  <c r="U52" i="5"/>
  <c r="T51" i="5"/>
  <c r="U51" i="5"/>
  <c r="T50" i="5"/>
  <c r="U50" i="5"/>
  <c r="T49" i="5"/>
  <c r="U49" i="5"/>
  <c r="T48" i="5"/>
  <c r="T47" i="5"/>
  <c r="U47" i="5"/>
  <c r="T46" i="5"/>
  <c r="U46" i="5"/>
  <c r="T45" i="5"/>
  <c r="U45" i="5"/>
  <c r="T44" i="5"/>
  <c r="U44" i="5"/>
  <c r="T42" i="5"/>
  <c r="U42" i="5"/>
  <c r="T41" i="5"/>
  <c r="U41" i="5"/>
  <c r="T40" i="5"/>
  <c r="U40" i="5"/>
  <c r="T39" i="5"/>
  <c r="U39" i="5"/>
  <c r="T38" i="5"/>
  <c r="U38" i="5"/>
  <c r="T37" i="5"/>
  <c r="U37" i="5"/>
  <c r="T36" i="5"/>
  <c r="U36" i="5"/>
  <c r="T35" i="5"/>
  <c r="U35" i="5"/>
  <c r="T34" i="5"/>
  <c r="U34" i="5"/>
  <c r="T33" i="5"/>
  <c r="U33" i="5"/>
  <c r="T32" i="5"/>
  <c r="U32" i="5"/>
  <c r="T31" i="5"/>
  <c r="U31" i="5"/>
  <c r="T30" i="5"/>
  <c r="U30" i="5"/>
  <c r="T29" i="5"/>
  <c r="U29" i="5"/>
  <c r="T28" i="5"/>
  <c r="U28" i="5"/>
  <c r="T27" i="5"/>
  <c r="U27" i="5"/>
  <c r="T26" i="5"/>
  <c r="U26" i="5"/>
  <c r="T25" i="5"/>
  <c r="U25" i="5"/>
  <c r="T24" i="5"/>
  <c r="U24" i="5"/>
  <c r="T23" i="5"/>
  <c r="U23" i="5"/>
  <c r="T22" i="5"/>
  <c r="U22" i="5"/>
  <c r="T21" i="5"/>
  <c r="U21" i="5"/>
  <c r="S20" i="5"/>
  <c r="T20" i="5"/>
  <c r="U20" i="5"/>
  <c r="S19" i="5"/>
  <c r="T19" i="5"/>
  <c r="U19" i="5"/>
  <c r="T18" i="5"/>
  <c r="T95" i="5"/>
  <c r="U17" i="5"/>
  <c r="U16" i="5"/>
  <c r="U14" i="5"/>
  <c r="U13" i="5"/>
  <c r="U12" i="5"/>
  <c r="U10" i="5"/>
  <c r="U9" i="5"/>
  <c r="T145" i="6"/>
  <c r="U18" i="6"/>
  <c r="U95" i="6"/>
  <c r="U145" i="6"/>
  <c r="T145" i="5"/>
  <c r="U18" i="5"/>
  <c r="U95" i="5"/>
  <c r="U145" i="5"/>
  <c r="U103" i="2"/>
  <c r="U104" i="2"/>
  <c r="U105" i="2"/>
  <c r="U106" i="2"/>
  <c r="U107" i="2"/>
  <c r="T142" i="2"/>
  <c r="U141" i="2"/>
  <c r="U140" i="2"/>
  <c r="U139" i="2"/>
  <c r="U138" i="2"/>
  <c r="T135" i="2"/>
  <c r="T144" i="2"/>
  <c r="U133" i="2"/>
  <c r="U131" i="2"/>
  <c r="U130" i="2"/>
  <c r="U128" i="2"/>
  <c r="U127" i="2"/>
  <c r="U126" i="2"/>
  <c r="U125" i="2"/>
  <c r="U124" i="2"/>
  <c r="U120" i="2"/>
  <c r="U119" i="2"/>
  <c r="U115" i="2"/>
  <c r="U113" i="2"/>
  <c r="U112" i="2"/>
  <c r="U144" i="2"/>
  <c r="T108" i="2"/>
  <c r="U102" i="2"/>
  <c r="U101" i="2"/>
  <c r="U100" i="2"/>
  <c r="U99" i="2"/>
  <c r="U98" i="2"/>
  <c r="U97" i="2"/>
  <c r="T94" i="2"/>
  <c r="U94" i="2"/>
  <c r="T93" i="2"/>
  <c r="U93" i="2"/>
  <c r="T92" i="2"/>
  <c r="U92" i="2"/>
  <c r="T91" i="2"/>
  <c r="U91" i="2"/>
  <c r="T90" i="2"/>
  <c r="U90" i="2"/>
  <c r="T89" i="2"/>
  <c r="U89" i="2"/>
  <c r="T88" i="2"/>
  <c r="U88" i="2"/>
  <c r="T87" i="2"/>
  <c r="U87" i="2"/>
  <c r="T86" i="2"/>
  <c r="U86" i="2"/>
  <c r="T85" i="2"/>
  <c r="U85" i="2"/>
  <c r="T84" i="2"/>
  <c r="U84" i="2"/>
  <c r="T83" i="2"/>
  <c r="U83" i="2"/>
  <c r="T82" i="2"/>
  <c r="U82" i="2"/>
  <c r="T81" i="2"/>
  <c r="U81" i="2"/>
  <c r="T80" i="2"/>
  <c r="U80" i="2"/>
  <c r="T79" i="2"/>
  <c r="U79" i="2"/>
  <c r="T78" i="2"/>
  <c r="U78" i="2"/>
  <c r="T77" i="2"/>
  <c r="U77" i="2"/>
  <c r="T76" i="2"/>
  <c r="U76" i="2"/>
  <c r="T75" i="2"/>
  <c r="U75" i="2"/>
  <c r="T74" i="2"/>
  <c r="U74" i="2"/>
  <c r="T73" i="2"/>
  <c r="U73" i="2"/>
  <c r="T72" i="2"/>
  <c r="U72" i="2"/>
  <c r="T71" i="2"/>
  <c r="U71" i="2"/>
  <c r="T70" i="2"/>
  <c r="U70" i="2"/>
  <c r="T69" i="2"/>
  <c r="U69" i="2"/>
  <c r="T68" i="2"/>
  <c r="U68" i="2"/>
  <c r="T67" i="2"/>
  <c r="U67" i="2"/>
  <c r="T66" i="2"/>
  <c r="U66" i="2"/>
  <c r="T65" i="2"/>
  <c r="U65" i="2"/>
  <c r="T64" i="2"/>
  <c r="U64" i="2"/>
  <c r="T63" i="2"/>
  <c r="U63" i="2"/>
  <c r="T62" i="2"/>
  <c r="U62" i="2"/>
  <c r="T61" i="2"/>
  <c r="U61" i="2"/>
  <c r="T60" i="2"/>
  <c r="U60" i="2"/>
  <c r="T59" i="2"/>
  <c r="U59" i="2"/>
  <c r="T58" i="2"/>
  <c r="U58" i="2"/>
  <c r="T57" i="2"/>
  <c r="U57" i="2"/>
  <c r="T56" i="2"/>
  <c r="U56" i="2"/>
  <c r="T55" i="2"/>
  <c r="U55" i="2"/>
  <c r="T54" i="2"/>
  <c r="U54" i="2"/>
  <c r="T53" i="2"/>
  <c r="U53" i="2"/>
  <c r="T52" i="2"/>
  <c r="U52" i="2"/>
  <c r="T51" i="2"/>
  <c r="U51" i="2"/>
  <c r="T50" i="2"/>
  <c r="U50" i="2"/>
  <c r="T49" i="2"/>
  <c r="U49" i="2"/>
  <c r="T48" i="2"/>
  <c r="T47" i="2"/>
  <c r="U47" i="2"/>
  <c r="T46" i="2"/>
  <c r="U46" i="2"/>
  <c r="T45" i="2"/>
  <c r="U45" i="2"/>
  <c r="T44" i="2"/>
  <c r="U44" i="2"/>
  <c r="T42" i="2"/>
  <c r="U42" i="2"/>
  <c r="T41" i="2"/>
  <c r="U41" i="2"/>
  <c r="T40" i="2"/>
  <c r="U40" i="2"/>
  <c r="T39" i="2"/>
  <c r="U39" i="2"/>
  <c r="T38" i="2"/>
  <c r="U38" i="2"/>
  <c r="T37" i="2"/>
  <c r="U37" i="2"/>
  <c r="T36" i="2"/>
  <c r="U36" i="2"/>
  <c r="T35" i="2"/>
  <c r="U35" i="2"/>
  <c r="T34" i="2"/>
  <c r="U34" i="2"/>
  <c r="T33" i="2"/>
  <c r="U33" i="2"/>
  <c r="T32" i="2"/>
  <c r="U32" i="2"/>
  <c r="T31" i="2"/>
  <c r="U31" i="2"/>
  <c r="T30" i="2"/>
  <c r="U30" i="2"/>
  <c r="T29" i="2"/>
  <c r="U29" i="2"/>
  <c r="T28" i="2"/>
  <c r="U28" i="2"/>
  <c r="T27" i="2"/>
  <c r="U27" i="2"/>
  <c r="T26" i="2"/>
  <c r="U26" i="2"/>
  <c r="T25" i="2"/>
  <c r="U25" i="2"/>
  <c r="T24" i="2"/>
  <c r="U24" i="2"/>
  <c r="T23" i="2"/>
  <c r="U23" i="2"/>
  <c r="T22" i="2"/>
  <c r="U22" i="2"/>
  <c r="T21" i="2"/>
  <c r="U21" i="2"/>
  <c r="S20" i="2"/>
  <c r="T20" i="2"/>
  <c r="U20" i="2"/>
  <c r="S19" i="2"/>
  <c r="T19" i="2"/>
  <c r="U19" i="2"/>
  <c r="T18" i="2"/>
  <c r="U17" i="2"/>
  <c r="U16" i="2"/>
  <c r="U14" i="2"/>
  <c r="U13" i="2"/>
  <c r="U12" i="2"/>
  <c r="U10" i="2"/>
  <c r="U9" i="2"/>
  <c r="U108" i="2"/>
  <c r="T95" i="2"/>
  <c r="T145" i="2"/>
  <c r="U18" i="2"/>
  <c r="U95" i="2"/>
  <c r="T108" i="1"/>
  <c r="T135" i="1"/>
  <c r="T142" i="1"/>
  <c r="T144" i="1"/>
  <c r="T18" i="1"/>
  <c r="S19" i="1"/>
  <c r="T19" i="1"/>
  <c r="S20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145" i="1"/>
  <c r="U145" i="2"/>
  <c r="U112" i="1"/>
  <c r="U113" i="1"/>
  <c r="U115" i="1"/>
  <c r="U119" i="1"/>
  <c r="U120" i="1"/>
  <c r="U124" i="1"/>
  <c r="U125" i="1"/>
  <c r="U126" i="1"/>
  <c r="U127" i="1"/>
  <c r="U128" i="1"/>
  <c r="U130" i="1"/>
  <c r="U131" i="1"/>
  <c r="U133" i="1"/>
  <c r="U138" i="1"/>
  <c r="U139" i="1"/>
  <c r="U140" i="1"/>
  <c r="U141" i="1"/>
  <c r="U144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6" i="1"/>
  <c r="U14" i="1"/>
  <c r="U13" i="1"/>
  <c r="U12" i="1"/>
  <c r="U10" i="1"/>
  <c r="U9" i="1"/>
  <c r="U28" i="1"/>
  <c r="U81" i="1"/>
  <c r="U17" i="1"/>
  <c r="U18" i="1"/>
  <c r="U77" i="1"/>
  <c r="U76" i="1"/>
  <c r="U49" i="1"/>
  <c r="U40" i="1"/>
  <c r="U39" i="1"/>
  <c r="U38" i="1"/>
  <c r="U93" i="1"/>
  <c r="U92" i="1"/>
  <c r="U75" i="1"/>
  <c r="U73" i="1"/>
  <c r="U72" i="1"/>
  <c r="U71" i="1"/>
  <c r="U62" i="1"/>
  <c r="U60" i="1"/>
  <c r="U58" i="1"/>
  <c r="U57" i="1"/>
  <c r="U56" i="1"/>
  <c r="U55" i="1"/>
  <c r="U51" i="1"/>
  <c r="U50" i="1"/>
  <c r="U47" i="1"/>
  <c r="U21" i="1"/>
  <c r="U20" i="1"/>
  <c r="U19" i="1"/>
  <c r="U82" i="1"/>
  <c r="U83" i="1"/>
  <c r="U84" i="1"/>
  <c r="U85" i="1"/>
  <c r="U86" i="1"/>
  <c r="U87" i="1"/>
  <c r="U88" i="1"/>
  <c r="U89" i="1"/>
  <c r="U90" i="1"/>
  <c r="U91" i="1"/>
  <c r="U94" i="1"/>
  <c r="U80" i="1"/>
  <c r="U78" i="1"/>
  <c r="U79" i="1"/>
  <c r="U41" i="1"/>
  <c r="U42" i="1"/>
  <c r="U44" i="1"/>
  <c r="U45" i="1"/>
  <c r="U46" i="1"/>
  <c r="U52" i="1"/>
  <c r="U53" i="1"/>
  <c r="U54" i="1"/>
  <c r="U59" i="1"/>
  <c r="U61" i="1"/>
  <c r="U63" i="1"/>
  <c r="U64" i="1"/>
  <c r="U65" i="1"/>
  <c r="U66" i="1"/>
  <c r="U67" i="1"/>
  <c r="U68" i="1"/>
  <c r="U69" i="1"/>
  <c r="U70" i="1"/>
  <c r="U74" i="1"/>
  <c r="U37" i="1"/>
  <c r="U22" i="1"/>
  <c r="U23" i="1"/>
  <c r="U24" i="1"/>
  <c r="U25" i="1"/>
  <c r="U26" i="1"/>
  <c r="U27" i="1"/>
  <c r="U29" i="1"/>
  <c r="U30" i="1"/>
  <c r="U31" i="1"/>
  <c r="U32" i="1"/>
  <c r="U33" i="1"/>
  <c r="U34" i="1"/>
  <c r="U35" i="1"/>
  <c r="U36" i="1"/>
  <c r="U95" i="1"/>
  <c r="U145" i="1"/>
</calcChain>
</file>

<file path=xl/sharedStrings.xml><?xml version="1.0" encoding="utf-8"?>
<sst xmlns="http://schemas.openxmlformats.org/spreadsheetml/2006/main" count="9385" uniqueCount="636">
  <si>
    <t>Приказ №</t>
  </si>
  <si>
    <t>План закупок товаров, работ и услуг Департамента эксплуатации ТОО "Казахстанско-Китайский трубопровод" на 2014 год</t>
  </si>
  <si>
    <t xml:space="preserve">№ </t>
  </si>
  <si>
    <t>Наименование организации</t>
  </si>
  <si>
    <t>Код  ТРУ</t>
  </si>
  <si>
    <t>Наименование</t>
  </si>
  <si>
    <t xml:space="preserve">Краткая характеристика (описание) товаров, работ и услуг с указанием СТ РК, ГОСТ и т.д. </t>
  </si>
  <si>
    <t>Дополнительная характеристика</t>
  </si>
  <si>
    <t>Способ закупок</t>
  </si>
  <si>
    <t>Прогноз местного содержания, %</t>
  </si>
  <si>
    <t>Код КАТО места осуществления закупок</t>
  </si>
  <si>
    <t xml:space="preserve">Место (адрес)  осуществления закупок 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</si>
  <si>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</si>
  <si>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</si>
  <si>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</si>
  <si>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Сроки и график поставки товаров, выполнения работ, оказания услуг</t>
  </si>
  <si>
    <t>Условия оплаты (размер авансового платежа), %</t>
  </si>
  <si>
    <t>Код единицы измерения по МКЕИ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</si>
  <si>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</si>
  <si>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</si>
  <si>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</si>
  <si>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</si>
  <si>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</si>
  <si>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</si>
  <si>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</t>
  </si>
  <si>
    <t>Примечание</t>
  </si>
  <si>
    <t>1. Товары</t>
  </si>
  <si>
    <t>1 Т</t>
  </si>
  <si>
    <t>ТОО "Казахстанско-Китайский Трубопровод"</t>
  </si>
  <si>
    <t>35.11.10.00.00.00.10.11.2</t>
  </si>
  <si>
    <t>Электроэнергия</t>
  </si>
  <si>
    <t>ГОСТ 13109-97 для снабжения  потребителей</t>
  </si>
  <si>
    <t>Электроэнергия для вдольтрассовых ВЛ-10кВ от 0 км до 69 км нефтепровода  Атасу-Алашанькоу</t>
  </si>
  <si>
    <t>ОИ</t>
  </si>
  <si>
    <t>г. Алматы, пр. Абая 109 В</t>
  </si>
  <si>
    <t xml:space="preserve">декабрь </t>
  </si>
  <si>
    <t>Карагандинская область</t>
  </si>
  <si>
    <t>DDP</t>
  </si>
  <si>
    <t xml:space="preserve">январь-декабрь </t>
  </si>
  <si>
    <t>предоплата 100%, ежемесячно</t>
  </si>
  <si>
    <t>киловатт-час</t>
  </si>
  <si>
    <t>2 Т</t>
  </si>
  <si>
    <t>Электроэнергия для вдольтрассовых ВЛ-10кВ от 96 км до 180 км нефтепровода  Атасу-Алашанькоу</t>
  </si>
  <si>
    <t>3 Т</t>
  </si>
  <si>
    <t>Электроэнергия для вдольтрассовых ВЛ-10кВ от 203 км до 520 км нефтепровода  Атасу-Алашанькоу</t>
  </si>
  <si>
    <t>4 Т</t>
  </si>
  <si>
    <t>Электроэнергия для вдольтрассовых ВЛ-10кВ от 545 км до 657 км нефтепровода  Атасу-Алашанькоу</t>
  </si>
  <si>
    <t>Восточно-Казахстаская область</t>
  </si>
  <si>
    <t>5 Т</t>
  </si>
  <si>
    <t>Электроэнергия для вдольтрассовых ВЛ-10кВ от 684 км до 850 км нефтепровода  Атасу-Алашанькоу</t>
  </si>
  <si>
    <t>Алматинская область</t>
  </si>
  <si>
    <t>6 Т</t>
  </si>
  <si>
    <t>Электроэнергия для вдольтрассовых ВЛ-10кВ от 850 км до 960 км нефтепровода  Атасу-Алашанькоу</t>
  </si>
  <si>
    <t>7 Т</t>
  </si>
  <si>
    <t>Электроэнергия для вдольтрассовых ВЛ-10кВ от 0 до 231 км нефтепровода Кенкияк - Кумколь.</t>
  </si>
  <si>
    <t>Актюбинская  область</t>
  </si>
  <si>
    <t>8 Т</t>
  </si>
  <si>
    <t>Электроэнергия для вдольтрассовых ВЛ-10кВ от 231 до 794 км нефтепровода  Кенкияк - Кумколь.</t>
  </si>
  <si>
    <t>Кызылординская область</t>
  </si>
  <si>
    <t>9 Т</t>
  </si>
  <si>
    <t xml:space="preserve">20.59.42.00.00.10.10.00.1 </t>
  </si>
  <si>
    <t>Противотурбулетная присадка</t>
  </si>
  <si>
    <t>для использования в процессах перекачки углеводородов</t>
  </si>
  <si>
    <t>Противотурбулентная присадка для увеличения производительности нефтепровода МН Кенкияк-Кумколь</t>
  </si>
  <si>
    <t>ОТ</t>
  </si>
  <si>
    <t>август-сентябрь</t>
  </si>
  <si>
    <t xml:space="preserve">Республика Казахстан, Актюбинская область, ГНПС "Кенкиях" (0км МН "Кенкияк-Кумколь")  </t>
  </si>
  <si>
    <t>сентябрь-декабрь</t>
  </si>
  <si>
    <t>авансовый  платеж-0%, оплата в течение  течение 20 банковских дней с момента подписания акта приема-передачи товара</t>
  </si>
  <si>
    <t>Килограмм</t>
  </si>
  <si>
    <t>10 Т</t>
  </si>
  <si>
    <t xml:space="preserve">Республика Казахстан, Кызылординская область, ОАВП "Аральск" (424,85км МН "Кенкияк-Кумколь")  </t>
  </si>
  <si>
    <t>11 Т</t>
  </si>
  <si>
    <t>28.14.13.22.00.00.00.13.1</t>
  </si>
  <si>
    <t>Кран шаровой</t>
  </si>
  <si>
    <t>Шаровой проходной стальной кран, условное давление P-8 Мпа, тип соединения - фланцевое ГОСТ 9702-87</t>
  </si>
  <si>
    <t>Для неснижаемого аварийного запаса МН Атасу-Алашанькоу</t>
  </si>
  <si>
    <t>ЦП</t>
  </si>
  <si>
    <t>апрель-май</t>
  </si>
  <si>
    <t>Республика Казахстан, Алматинская обл., г. Ушарал, НПС №11, МН "Атасу-Алашанькоу"</t>
  </si>
  <si>
    <t>май-июнь</t>
  </si>
  <si>
    <t>штука</t>
  </si>
  <si>
    <t>12 Т</t>
  </si>
  <si>
    <t>28.14.13.21.00.00.00.23.1</t>
  </si>
  <si>
    <t xml:space="preserve">Задвижка </t>
  </si>
  <si>
    <t>Задвижка стальная, давление P - 16 Мпа, тип присодинения к трубопроводу - муфтовое. ГОСТ 9698-86</t>
  </si>
  <si>
    <t>13 Т</t>
  </si>
  <si>
    <t>14 Т</t>
  </si>
  <si>
    <t xml:space="preserve">27.12.40.15.11.11.11.30.1 </t>
  </si>
  <si>
    <t>Разрядник</t>
  </si>
  <si>
    <t>Магнитовентильный разрядник (РВМГ)</t>
  </si>
  <si>
    <t>июнь-июль</t>
  </si>
  <si>
    <t>Республика Казахстан Карагандинская область   Актогайский р/н      НПС-9  МН "Атасу-Алашанькоу"</t>
  </si>
  <si>
    <t>июль-декабрь</t>
  </si>
  <si>
    <t>15 Т</t>
  </si>
  <si>
    <t>27.40.33.00.00.10.90.01.1</t>
  </si>
  <si>
    <t xml:space="preserve"> Прожектор</t>
  </si>
  <si>
    <t xml:space="preserve"> светодиодный</t>
  </si>
  <si>
    <t>Республика Казахстан Алматинская область  г.Ушарал,  НПС-11  МН "Атасу-Алашанькоу"</t>
  </si>
  <si>
    <t>ОТП</t>
  </si>
  <si>
    <t>16 Т</t>
  </si>
  <si>
    <t>27.51.26.02.02.01.00.20.1</t>
  </si>
  <si>
    <t>Электроконвектор</t>
  </si>
  <si>
    <t>Настенный. С принудительной циркуляцией воздуха (циркулируют воздух с помощью встроенного вентилятора).</t>
  </si>
  <si>
    <t>17 Т</t>
  </si>
  <si>
    <t>26.11.22.00.00.22.11.11.1</t>
  </si>
  <si>
    <t>Пьезотрансформатор</t>
  </si>
  <si>
    <t xml:space="preserve">  Пьезоэлектрический.</t>
  </si>
  <si>
    <t>18 Т</t>
  </si>
  <si>
    <t>27.12.22.11.11.11.11.30.1</t>
  </si>
  <si>
    <t xml:space="preserve">Выключатель автоматический </t>
  </si>
  <si>
    <t>однополюсный, с тепловым размыкателем (расцепитель), типа С, для размыкания осветительных цепей и установок с умеренными пусковыми токами (двигатели и трансформаторы).</t>
  </si>
  <si>
    <t>19 Т</t>
  </si>
  <si>
    <t>27.12.22.11.14.11.11.30.1</t>
  </si>
  <si>
    <t xml:space="preserve">трехполюсный, с тепловым размыкателем (расцепитель), типа С, для размыкания осветительных цепей и установок с умеренными пусковыми токами (двигатели и трансформаторы). </t>
  </si>
  <si>
    <t>20 Т</t>
  </si>
  <si>
    <t>27.12.22.11.11.12.11.30.1</t>
  </si>
  <si>
    <t>однополюсный, с магнитным размыкателем (расцепитель), с тепловым размыкателем (расцепитель), типа С, для размыкания осветительных цепей и установок с умеренными пусковыми токами (двигатели и трансформаторы). .</t>
  </si>
  <si>
    <t>21 Т</t>
  </si>
  <si>
    <t>27.12.22.11.14.12.11.30.1</t>
  </si>
  <si>
    <t>трехполюсный, с магнитным размыкателем (расцепитель), типа С, для размыкания осветительных цепей и установок с умеренными пусковыми токами (двигатели и трансформаторы).</t>
  </si>
  <si>
    <t>22 Т</t>
  </si>
  <si>
    <t>27.12.10.16.11.11.01.01.1</t>
  </si>
  <si>
    <t>Предохранитель</t>
  </si>
  <si>
    <t xml:space="preserve"> переменного тока, для защиты силовых трансформаторов и линий - Т, с мелкозернистым кварцевым наполнителем - К</t>
  </si>
  <si>
    <t>23 Т</t>
  </si>
  <si>
    <t>27.12.24.16.11.11.11.30.1</t>
  </si>
  <si>
    <t xml:space="preserve">Реле </t>
  </si>
  <si>
    <t>защиты серии РН на напряжение не более 1000 В</t>
  </si>
  <si>
    <t>24 Т</t>
  </si>
  <si>
    <t>27.12.24.13.11.11.11.90.1</t>
  </si>
  <si>
    <t xml:space="preserve"> промежуточное</t>
  </si>
  <si>
    <t>25 Т</t>
  </si>
  <si>
    <t>27.12.24.12.11.11.11.30.1</t>
  </si>
  <si>
    <t xml:space="preserve"> промежуточное типа РП</t>
  </si>
  <si>
    <t>26 Т</t>
  </si>
  <si>
    <t>27.12.22.11.13.12.11.30.1</t>
  </si>
  <si>
    <t>двухполюсный, с магнитным размыкателем (расцепитель), типа С, для размыкания осветительных цепей и установок с умеренными пусковыми токами (двигатели и трансформаторы).</t>
  </si>
  <si>
    <t>27 Т</t>
  </si>
  <si>
    <t xml:space="preserve">27.33.12.00.01.01.01.07.1 </t>
  </si>
  <si>
    <t xml:space="preserve">Патрон </t>
  </si>
  <si>
    <t>С резьбовым соединением, материал корпуса - фарфор, исполнение - настенное, диаметр - 27 мм (цоколь Е27)</t>
  </si>
  <si>
    <t>28 Т</t>
  </si>
  <si>
    <t>20.59.59.00.14.00.04.52.1</t>
  </si>
  <si>
    <t>Поверочная газовая смесь</t>
  </si>
  <si>
    <t>Элегаз (гексафторид серы) повышенной чистоты</t>
  </si>
  <si>
    <t>килограмм</t>
  </si>
  <si>
    <t>29 Т</t>
  </si>
  <si>
    <t>27.12.10.16.11.11.03.01.1</t>
  </si>
  <si>
    <t xml:space="preserve"> Предохранитель</t>
  </si>
  <si>
    <t xml:space="preserve">
переменного тока, для электродвигателей - Д, с мелкозернистым кварцевым наполнителем - К</t>
  </si>
  <si>
    <t>30 Т</t>
  </si>
  <si>
    <t>28.14.13.45.00.00.00.01.1</t>
  </si>
  <si>
    <t>Вентиль бронзовый</t>
  </si>
  <si>
    <t xml:space="preserve"> Вентиль бронзовый проходной муфтовый</t>
  </si>
  <si>
    <t>31 Т</t>
  </si>
  <si>
    <t>32 Т</t>
  </si>
  <si>
    <t>33 Т</t>
  </si>
  <si>
    <t>27.90.40.31.00.00.10.01.1</t>
  </si>
  <si>
    <t>Преобразователь</t>
  </si>
  <si>
    <t xml:space="preserve"> для катодной защиты подземных металлических сооружений от электрохимической коррозии</t>
  </si>
  <si>
    <t>34 Т</t>
  </si>
  <si>
    <t>26.20.40.00.00.00.12.20.1</t>
  </si>
  <si>
    <t>Блок питания</t>
  </si>
  <si>
    <t>для обеспечения напряжения переменного тока</t>
  </si>
  <si>
    <t>35 Т</t>
  </si>
  <si>
    <t>28.13.14.00.00.00.10.23.1</t>
  </si>
  <si>
    <t xml:space="preserve">Насос погружной </t>
  </si>
  <si>
    <t>типа ЭЦВ</t>
  </si>
  <si>
    <t>май-декабрь</t>
  </si>
  <si>
    <t>36 Т</t>
  </si>
  <si>
    <t>27.11.21.20.30.10.50.40.1</t>
  </si>
  <si>
    <t>Электродвигатель переменного тока асинхронный трехфазный с номинальной частотой сети на 50 Гц</t>
  </si>
  <si>
    <t>Электродвигатель переменного тока асинхронный трехфазный с номинальной частотой сети на 50 Гц, с синхронной частотой вращения 1500 мин, номинальная мощность 4 кВт</t>
  </si>
  <si>
    <t>37 Т</t>
  </si>
  <si>
    <t>25.30.13.00.00.10.46.10.1</t>
  </si>
  <si>
    <t>Регенеративный воздухоподогреватель стационарного котла</t>
  </si>
  <si>
    <t>ГОСТ 23172-78. Воздухоподогреватель стационарного котла, в котором передача теплоты от продуктов сгорания к воздуху осуществляется через одни и те же периодически нагреваемые и охлаждаемые теплообменные поверхности</t>
  </si>
  <si>
    <t>38 Т</t>
  </si>
  <si>
    <t>27.40.33.00.00.10.60.16.1</t>
  </si>
  <si>
    <t>Прожектор</t>
  </si>
  <si>
    <t>НО 05-1000-05 - прожектор с лампой накаливания общего освещения, рассчитан на работу в сети преременного тока номинальным напряжением 220 В частотой 50Гц, отражатель - ассиметричный, номер модификации - 05, мощность - 1000 Вт.</t>
  </si>
  <si>
    <t>39 Т</t>
  </si>
  <si>
    <t>28.13.14.00.00.00.15.16.1</t>
  </si>
  <si>
    <t>центробежный насос фекальный</t>
  </si>
  <si>
    <t>центробежный моноблочный канализационный насос типа ЦМК одноступенчатый, двухлопастный, с встроенным герметизированным асинхронным электродвигателем</t>
  </si>
  <si>
    <t>40 Т</t>
  </si>
  <si>
    <t>28.13.11.00.00.00.10.10.1</t>
  </si>
  <si>
    <t>насос топливный</t>
  </si>
  <si>
    <t>насос для горюче-смазочных материалов, имеющий расходомеры или предусматривающие их установку, используемые на заправочных станциях и в гаражах, ГОСТ 15060-95</t>
  </si>
  <si>
    <t>41 Т</t>
  </si>
  <si>
    <t>28.14.13.21.00.00.00.42.1</t>
  </si>
  <si>
    <t>Задвижка</t>
  </si>
  <si>
    <t>Задвижка клиновая с выдвижным шпинделем</t>
  </si>
  <si>
    <t>42 Т</t>
  </si>
  <si>
    <t>28.14.13.22.00.00.00.53.1</t>
  </si>
  <si>
    <t>Кран шаровый</t>
  </si>
  <si>
    <t>ГОСТ 28343-89,  кран шаровой стальной фланцевый, условный проход 50 мм</t>
  </si>
  <si>
    <t>43 T</t>
  </si>
  <si>
    <t>25.99.29.00.01.15.14.10.1</t>
  </si>
  <si>
    <t xml:space="preserve">Клапан </t>
  </si>
  <si>
    <t>Обратный клапан</t>
  </si>
  <si>
    <t>44 T</t>
  </si>
  <si>
    <t>27.12.22.11.15.13.10.12.1</t>
  </si>
  <si>
    <t>трехполюсный, с комбинированным размыкателем (расцепитель), номинальный ток до 400 А</t>
  </si>
  <si>
    <t>45 T</t>
  </si>
  <si>
    <t>26.51.43.11.11.15.35.01.1</t>
  </si>
  <si>
    <t xml:space="preserve">Прибор комбинированный аналоговый электроизмерительный </t>
  </si>
  <si>
    <t>для измерения силы тока, напряжения тока, сопротивления току</t>
  </si>
  <si>
    <t>шт.</t>
  </si>
  <si>
    <t>46 T</t>
  </si>
  <si>
    <t>Пьезоэлектрический.</t>
  </si>
  <si>
    <t>47 T</t>
  </si>
  <si>
    <t>22.21.29.00.00.50.10.13.1</t>
  </si>
  <si>
    <t>Шланг гибкий</t>
  </si>
  <si>
    <t xml:space="preserve"> отводящий, прочий</t>
  </si>
  <si>
    <t>48 T</t>
  </si>
  <si>
    <t>25.30.13.00.00.13.10.10.1</t>
  </si>
  <si>
    <t>Форсунка</t>
  </si>
  <si>
    <t>механическая (мазутная)</t>
  </si>
  <si>
    <t>49 T</t>
  </si>
  <si>
    <t>50 T</t>
  </si>
  <si>
    <t>28.99.39.00.00.50.10.60.1</t>
  </si>
  <si>
    <t>горелки, к паровой передвижной установке</t>
  </si>
  <si>
    <t>51 T</t>
  </si>
  <si>
    <t>28.14.20.34.10.10.26.10.1</t>
  </si>
  <si>
    <t>Блок управления</t>
  </si>
  <si>
    <t xml:space="preserve"> к электроприводам задвижек</t>
  </si>
  <si>
    <t>52 T</t>
  </si>
  <si>
    <t>28.13.14.00.00.00.10.20.1</t>
  </si>
  <si>
    <t>Насос центробежный</t>
  </si>
  <si>
    <t>сетевой</t>
  </si>
  <si>
    <t>53 T</t>
  </si>
  <si>
    <t>54 T</t>
  </si>
  <si>
    <t>30.30.16.00.00.00.50.25.1</t>
  </si>
  <si>
    <t>Фильтр</t>
  </si>
  <si>
    <t>топливный, тонкой очистки</t>
  </si>
  <si>
    <t>55 T</t>
  </si>
  <si>
    <t>27.12.40.17.11.11.11.10.1</t>
  </si>
  <si>
    <t>Дроссель</t>
  </si>
  <si>
    <t xml:space="preserve"> для люминисцентных ламп</t>
  </si>
  <si>
    <t>56 T</t>
  </si>
  <si>
    <t>57 T</t>
  </si>
  <si>
    <t>26.51.66.18.11.11.34.10.1</t>
  </si>
  <si>
    <t>Датчик</t>
  </si>
  <si>
    <t>положения рейки (сервомагнита)</t>
  </si>
  <si>
    <t>58 T</t>
  </si>
  <si>
    <t>27.12.31.20.14.15.10.15.1</t>
  </si>
  <si>
    <t>Пускатель магнитный</t>
  </si>
  <si>
    <t>серии ПМ 12, реверсивный с реле, Величина пускателя в зависимости от номинального тока 160А</t>
  </si>
  <si>
    <t>59 T</t>
  </si>
  <si>
    <t>27.11.41.02.00.00.02.09.1</t>
  </si>
  <si>
    <t>Трансформатор напряжения</t>
  </si>
  <si>
    <t xml:space="preserve"> Трансформатор напряжения однофазный (О), ГОСТ 1983-2001, класс напряжения 110</t>
  </si>
  <si>
    <t>60 T</t>
  </si>
  <si>
    <t>27.11.41.01.05.03.55.17.1</t>
  </si>
  <si>
    <t>Трансформатор тока</t>
  </si>
  <si>
    <t>Трансформатор тока разъемный (Р) газозаполненный (Г), ГОСТ 7746-2001, номинальное напряжение 110 кВ, номинальный первичный ток 600 А</t>
  </si>
  <si>
    <t>61 T</t>
  </si>
  <si>
    <t>27.33.11.00.00.02.15.20.1</t>
  </si>
  <si>
    <t>Разъединитель</t>
  </si>
  <si>
    <t>РНДЗ-110/2000</t>
  </si>
  <si>
    <t>62 T</t>
  </si>
  <si>
    <t>27.90.33.10.00.00.10.01.1</t>
  </si>
  <si>
    <t>к выпрямителю катодной защиты подземных металлических сооружений</t>
  </si>
  <si>
    <t>63 T</t>
  </si>
  <si>
    <t>28.13.12.00.00.00.20.01.1</t>
  </si>
  <si>
    <t>Насос циркуляционный</t>
  </si>
  <si>
    <t xml:space="preserve">для обеспечения принудительного движения жидкости по замкнутому контуру </t>
  </si>
  <si>
    <t>64 T</t>
  </si>
  <si>
    <t>65 T</t>
  </si>
  <si>
    <t>шт</t>
  </si>
  <si>
    <t>66 T</t>
  </si>
  <si>
    <t>28.14.20.34.10.10.25.00.1</t>
  </si>
  <si>
    <t xml:space="preserve">Плата логики электропривода </t>
  </si>
  <si>
    <t>для задвижки</t>
  </si>
  <si>
    <t>67 T</t>
  </si>
  <si>
    <t>28.14.11.27.00.00.00.01.1</t>
  </si>
  <si>
    <t>Предохранительный клапан стальной</t>
  </si>
  <si>
    <t>Предохранительный клапан стальной, тип соединения - фланцевое</t>
  </si>
  <si>
    <t>68 T</t>
  </si>
  <si>
    <t>69 T</t>
  </si>
  <si>
    <t>70 T</t>
  </si>
  <si>
    <t>27.12.40.15.11.11.11.20.1</t>
  </si>
  <si>
    <t xml:space="preserve">Разрядник </t>
  </si>
  <si>
    <t>Вентильный разрядник</t>
  </si>
  <si>
    <t>71 T</t>
  </si>
  <si>
    <t>27.12.40.15.11.11.11.40.1</t>
  </si>
  <si>
    <t xml:space="preserve">Ограничитель перенапряжения нелинейный (ОПН) </t>
  </si>
  <si>
    <t>72 T</t>
  </si>
  <si>
    <t>27.12.40.15.11.11.11.10.1</t>
  </si>
  <si>
    <t xml:space="preserve"> Трубчатый разрядник</t>
  </si>
  <si>
    <t>Для неснижаемого аварийного запаса МН Кенкияк-Кумколь</t>
  </si>
  <si>
    <t>Республика Казахстан Кызылординская область   г.Аральск      МН "Кенкияк-Кумколь"</t>
  </si>
  <si>
    <t>73 T</t>
  </si>
  <si>
    <t>22.21.29.00.00.24.40.10.1</t>
  </si>
  <si>
    <t xml:space="preserve">Переходник </t>
  </si>
  <si>
    <t xml:space="preserve">Прочие, не включенные в другие группировки </t>
  </si>
  <si>
    <t>Республика Казахстан Карагандинская область   НПС-9      МН "Атасу-Алашанькоу"</t>
  </si>
  <si>
    <t>74 T</t>
  </si>
  <si>
    <t>23.43.10.14.00.00.01.01.1</t>
  </si>
  <si>
    <t xml:space="preserve"> Изолятор</t>
  </si>
  <si>
    <t>полимерный, линейный, подвесной, 70/35</t>
  </si>
  <si>
    <t>75 T</t>
  </si>
  <si>
    <t>27.11.41.03.00.00.01.00.1</t>
  </si>
  <si>
    <t xml:space="preserve"> Трансформатор силовой сухой </t>
  </si>
  <si>
    <t>Трансформатор силовой сухой, для преобразования напряжения</t>
  </si>
  <si>
    <t>76 T'</t>
  </si>
  <si>
    <t>26.51.43.11.11.15.40.21.1</t>
  </si>
  <si>
    <t xml:space="preserve"> Преобразователь напряжения постоянного тока</t>
  </si>
  <si>
    <t>77 T</t>
  </si>
  <si>
    <t xml:space="preserve">27.11.21.20.30.10.50.70.1 </t>
  </si>
  <si>
    <t xml:space="preserve"> Электродвигатель переменного тока асинхронный трехфазный с номинальной частотой сети на 50 Гц</t>
  </si>
  <si>
    <t>Электродвигатель переменного тока асинхронный трехфазный с номинальной частотой сети на 50 Гц, с синхронной частотой вращения 2850 мин, номинальная мощность 3 кВт</t>
  </si>
  <si>
    <t>78 T</t>
  </si>
  <si>
    <t>27.11.21.20.20.10.60.19.1</t>
  </si>
  <si>
    <t>Электродвигатель переменного тока асинхронный двухфазный с номинальной частотой сети на 50 Гц</t>
  </si>
  <si>
    <t>Электродвигатель переменного тока асинхронный двухфазный с номинальной частотой сети на 50 Гц, с синхронной частотой вращения 3000 мин, номинальная мощность 1,5 кВт</t>
  </si>
  <si>
    <t>79 T</t>
  </si>
  <si>
    <t>27.11.42.00.00.00.04.21.1</t>
  </si>
  <si>
    <t>Комплектное распределительное устройство</t>
  </si>
  <si>
    <t xml:space="preserve">Комплектное распределительное устройство (КРУ) с номинальным напряжением 10 кВ стационарного типа </t>
  </si>
  <si>
    <t>80 T</t>
  </si>
  <si>
    <t>81 T</t>
  </si>
  <si>
    <t>27.11.21.10.30.10.60.18.1</t>
  </si>
  <si>
    <t>Электродвигатель переменного тока синхронный трехфазный с номинальной частотой сети на 50 Гц</t>
  </si>
  <si>
    <t>Электродвигатель переменного тока синхронный трехфазный с номинальной частотой сети на 50 Гц, с синхронной частотой вращения 3000 мин, номинальная мощность 1,1 кВт</t>
  </si>
  <si>
    <t>82 T</t>
  </si>
  <si>
    <t>22.21.29.00.00.29.30.50.1</t>
  </si>
  <si>
    <t>Муфта</t>
  </si>
  <si>
    <t>кабельная, концевая, термоусаживаемая</t>
  </si>
  <si>
    <t>83 T</t>
  </si>
  <si>
    <t>27.33.14.00.00.00.03.11.1</t>
  </si>
  <si>
    <t xml:space="preserve"> соединительная, применяется для соединения одножильных и многожильных кабелей (от 1 кВ до 10 кВ) в одну линию для дальнейшего подключения их к электростанциям и установкам, сооружениям и линиям электропередач</t>
  </si>
  <si>
    <t>84 T</t>
  </si>
  <si>
    <t>28.13.31.00.00.00.15.11.1</t>
  </si>
  <si>
    <t>клапан предохранительный</t>
  </si>
  <si>
    <t>клапан предохранительный с условным проходом, Ду 25 мм</t>
  </si>
  <si>
    <t>Республика Казахстан, Кызылординская обл., г. Аральск, ОАВП "Аральск", МН "Кенкияк-Кумколь"</t>
  </si>
  <si>
    <t>85 T</t>
  </si>
  <si>
    <t>28.14.13.22.00.00.00.74.1</t>
  </si>
  <si>
    <t>Шаровой кран, общепромышленного назначения, номинальный диаметр 80 мм ГОСТ 21345-2005</t>
  </si>
  <si>
    <t>86 T</t>
  </si>
  <si>
    <t>итого по товарам:</t>
  </si>
  <si>
    <t>2. Работы</t>
  </si>
  <si>
    <t>1 Р</t>
  </si>
  <si>
    <t>99.10.10.10.10.00.00</t>
  </si>
  <si>
    <t>Работы по содержанию автомобильных дорог</t>
  </si>
  <si>
    <t>Работы по содержанию автомобильных дорог  III-IV категорий</t>
  </si>
  <si>
    <t xml:space="preserve">Работы по содержанию вдольтрассовых автомобильных дорог и подъездных путей к объекатм магистрального нефтепровода Атасу-Алашанькоу </t>
  </si>
  <si>
    <t xml:space="preserve">декабрь -январь </t>
  </si>
  <si>
    <t xml:space="preserve">Республика Казахстан, Карагандинская область, МН "Атасу-Алашанькоу" </t>
  </si>
  <si>
    <t>авансовый  платеж-0%, оплата в течение 20 банковских дней с момента подписания акта выполненных работ</t>
  </si>
  <si>
    <t>2013-2014</t>
  </si>
  <si>
    <t>2 Р</t>
  </si>
  <si>
    <t xml:space="preserve">Республика Казахстан, Алматинская область, МН "Атасу-Алашанькоу" </t>
  </si>
  <si>
    <t>3 Р</t>
  </si>
  <si>
    <t>Работы по содержанию вдольтрассовых автомобильных дорог и подъездных путей к объектам магистрального нефтепровода Кенкияк-Кумколь</t>
  </si>
  <si>
    <t xml:space="preserve">декабрь-январь </t>
  </si>
  <si>
    <t>Республика Казахстан, Актюбинская область, МН "Кенкияк-Кумколь" .</t>
  </si>
  <si>
    <t>4 Р</t>
  </si>
  <si>
    <t>Республика Казахстан, Кызылординская область, МН "Кенкияк-Кумколь".</t>
  </si>
  <si>
    <t>5 Р</t>
  </si>
  <si>
    <t>Республика Казахстан, Карагандинская область, МН "Кенкияк-Кумколь".</t>
  </si>
  <si>
    <t>6 Р</t>
  </si>
  <si>
    <t>43.99.90.20.10.10.00</t>
  </si>
  <si>
    <t>Ремонт входных групп административно-бытового здания</t>
  </si>
  <si>
    <t xml:space="preserve">Капитальный ремонт здания Центрального диспетчерского пункта Атасу, согласно ТЗ. </t>
  </si>
  <si>
    <t xml:space="preserve">Республика Казахстан, Карагандинская обл., Жанааркинский р-н, п. Атасу. </t>
  </si>
  <si>
    <t>июнь-декабрь</t>
  </si>
  <si>
    <t>7 Р</t>
  </si>
  <si>
    <t>42.21.21.10.12.00.00</t>
  </si>
  <si>
    <t>Работы по внутритрубному диагностированию магистральных нефтепроводов</t>
  </si>
  <si>
    <t>Внутритрубная диагностика магистральных  нефтепроводов</t>
  </si>
  <si>
    <t>Внутритрубная диагностика МН "Атасу-Алашанькоу", Ф813 мм, участок УПСОД №7 (Атасу) - УППСОД №8 (130 км); L=130 км;</t>
  </si>
  <si>
    <t xml:space="preserve">Республика Казахстан: Карагандинская обл.; 
</t>
  </si>
  <si>
    <t>ОП</t>
  </si>
  <si>
    <t>8 Р</t>
  </si>
  <si>
    <t>Внутритрубная диагностика МН "Атасу-Алашанькоу", Ф813 мм, участок УППСОД №8 (130 км) - УППСОД №9 (384 км); L= 254 км;</t>
  </si>
  <si>
    <t>9 Р</t>
  </si>
  <si>
    <t>Внутритрубная диагностика МН "Атасу-Алашанькоу", Ф813 мм, участок УППСОД №9 (384 км) - УППСОД №10 (565 км); L= 181 км;</t>
  </si>
  <si>
    <t xml:space="preserve">Республика Казахстан: Карагандинская, Восточно-Казахстанская обл.; 
</t>
  </si>
  <si>
    <t>10 Р</t>
  </si>
  <si>
    <t>Внутритрубная диагностика МН "Атасу-Алашанькоу", Ф813 мм, участок УППСОД №10 (565 км) - УППСОД №11 (792,6 км); L=227,6 км;</t>
  </si>
  <si>
    <t xml:space="preserve">Республика Казахстан: Восточно-Казахстанская,  Алматинская обл.; </t>
  </si>
  <si>
    <t>11 Р</t>
  </si>
  <si>
    <t>Внутритрубная диагностика МН "Атасу-Алашанькоу", Ф813 мм, участок УППСОД №11 (792,6 км) - УПСОД Алашанькоу (965,1 км); L= 172,5 км;</t>
  </si>
  <si>
    <t>Республика Казахстан: Алматинская обл.; 
Китайская Народная Республика: СУАР, п. Алашанькоу;</t>
  </si>
  <si>
    <t>Итого по работам:</t>
  </si>
  <si>
    <t>3. Услуги</t>
  </si>
  <si>
    <t>1 У</t>
  </si>
  <si>
    <t>ТОО "Казахстанско-Китайский Трубопроврд"</t>
  </si>
  <si>
    <t>80.10.12.16.00.00.00</t>
  </si>
  <si>
    <t>Услуги по вневедомственной охране стационарных объектов, а также персонала и имущества расположенных на этих объектах, от противоправных посягательств</t>
  </si>
  <si>
    <t>Вневедомственная охрана линейной части и стационарных сооружений нефтепровода  Атасу-Алашанькоу</t>
  </si>
  <si>
    <t>Карагандинская, Восточно-Казахстанская и Алматинская области.</t>
  </si>
  <si>
    <t>ОВХ</t>
  </si>
  <si>
    <t>2 У</t>
  </si>
  <si>
    <t>Вневедомственная охрана линейной части и стационарных сооружений  нефтепровода Кенияк-Кумколь</t>
  </si>
  <si>
    <t>Актюбинская, Кызылординская и Карагандинская области.</t>
  </si>
  <si>
    <t>3 У</t>
  </si>
  <si>
    <t>51.10.20.11.00.00.00</t>
  </si>
  <si>
    <t>Услуги по аренде пассажирских вертолетов с экипажем</t>
  </si>
  <si>
    <t>Авиационные услуги по перевозке грузов и пассажиров для нужд нефтепровода Атасу-Алашанькоу</t>
  </si>
  <si>
    <t>4 У</t>
  </si>
  <si>
    <t>Авиационные  услуги по перевозке грузов и пассажиров для нужд нефтепровода  Кенияк-Кумколь</t>
  </si>
  <si>
    <t>5 У</t>
  </si>
  <si>
    <t>35.15.10.10.00.00.00</t>
  </si>
  <si>
    <t>Услуги по передаче и распределению электроэнергии</t>
  </si>
  <si>
    <t>Услуги по передаче и распределению электроэнергии субъектами оптового рынка электрической энергии</t>
  </si>
  <si>
    <t>Транспортировка электроэнергии для вдольтрассовых ВЛ-10 кВ от 0 до 69 км нефтепровода Атасу-Алашанькоу
Электроэнергия  согласно   ГОСТ 13109-97,  протокол №12-97 от 21.11.1997г. для  нефтепровода  Атасу-Алашанькоу</t>
  </si>
  <si>
    <t>январь-декабрь</t>
  </si>
  <si>
    <t xml:space="preserve"> Предоплата 100% ежемесячно </t>
  </si>
  <si>
    <t>6 У</t>
  </si>
  <si>
    <t>77.39.19.30.10.10.00</t>
  </si>
  <si>
    <t>Услуги по аренде линий передач электрической энергии</t>
  </si>
  <si>
    <t>Аренда ВЛ-220кВ "КарГРЭС2-Коунрад", ВЛ-220кВ"Коунрад-Актогайский ГОК" для энергоснабжения НПС-11.</t>
  </si>
  <si>
    <t>ноябрь-декабрь</t>
  </si>
  <si>
    <t>Карагандинская и Восточно-Казахстанская области.</t>
  </si>
  <si>
    <t>7 У</t>
  </si>
  <si>
    <t>35.30.12.14.00.00.00</t>
  </si>
  <si>
    <t xml:space="preserve"> Услуги по передаче пара по тепловым сетям, кроме коммунальных</t>
  </si>
  <si>
    <t>Передача пара по тепловым сетям, кроме коммунальных</t>
  </si>
  <si>
    <t>Услуги по передаче тепловой энергии для объекта ЦДП Атасу
нефтепровода  «Атасу - Алашанькоу»</t>
  </si>
  <si>
    <t>предоплата 100 %, ежемесячно</t>
  </si>
  <si>
    <t>8 У</t>
  </si>
  <si>
    <t>35.15.11.10.00.00.00</t>
  </si>
  <si>
    <t xml:space="preserve">Услуги по обеспечению работоспособности распределительных систем, которые доставляют электроэнергию конечному потребителю </t>
  </si>
  <si>
    <t xml:space="preserve">Услуги по обеспечению работоспособности распределительных систем (электрических сетей,  полюсов, счетчиков и кабелей),  доставляющих электроэнергию от распределительных систем конечному потребителю </t>
  </si>
  <si>
    <t xml:space="preserve">Эксплуатация и техническоое обслуживание  ВЛ-110кВ 145 км  для  ПС НПС-9 110/10 кВ нефтепровода  Атасу-Алашанькоу согласно РД 34 РК. 03-202-04.   </t>
  </si>
  <si>
    <t>декабрь-январь</t>
  </si>
  <si>
    <t>9 У</t>
  </si>
  <si>
    <t xml:space="preserve">Эксплуатация и техническое обслуживание  ВЛ-110кВ 150 км  для  ПС НПС-11 110/10 кВ нефтепровода  Атасу-Алашанькоу согласно РД 34 РК. 03-202-04.   </t>
  </si>
  <si>
    <t>Восточно-Казахстанская и Алматинская область</t>
  </si>
  <si>
    <t>10 У</t>
  </si>
  <si>
    <t xml:space="preserve">Эксплуатация и техническое обслуживание  ВЛ-35кВ 20 км  для  ПС НПС-8 35/10 кВ нефтепровода  Атасу-Алашанькоу согласно РД 34 РК. 03-202-04.   </t>
  </si>
  <si>
    <t>11 У</t>
  </si>
  <si>
    <t xml:space="preserve">Эксплуатация и техническое обслуживание  ВЛ-110кВ 96 км  для  ПС НПС-10 110/10 кВ нефтепровода  Атасу-Алашанькоу согласно РД 34 РК. 03-202-04.   </t>
  </si>
  <si>
    <t>12 У</t>
  </si>
  <si>
    <t>Эксплуатация и техническое обслуживание  2-х ячеек 110кВ расположенных на подстанции Балхашская для НПС-9 нефтепровода  Атасу-Алашанькоу согласно РД 34 РК. 03-202-04</t>
  </si>
  <si>
    <t>13 У</t>
  </si>
  <si>
    <t>Эксплуатация и техническое обслуживание  2-х ячеек 10кВ на ПС "Акадыр",  2-х ячеек 10кВ на ПС "Акжал" нефтепровода  Атасу-Алашанькоу согласно РД 34 РК. 03-202-04</t>
  </si>
  <si>
    <t>14 У</t>
  </si>
  <si>
    <t>Эксплуатация и техническое обслуживание  2-х ячеек 10кВ на ПС "Актогай", 4-х ячеек 10кВ на ПС  "Ушарал", "Коктума" и 2-х ячеек 10кВ на ПС "Достык"  нефтепровода  Атасу-Алашанькоу согласно РД 34 РК. 03-202-04</t>
  </si>
  <si>
    <t>Алматинская, Восточно-Казахстаская области</t>
  </si>
  <si>
    <t>15 У</t>
  </si>
  <si>
    <t>Эксплуатация и техническое обслуживание 2-х ячеек 110кВ, расположенных на подстанции Актогай для НПС-11 нефтепровода  Атасу-Алашанькоу согласно РД 34 РК. 03-202-04</t>
  </si>
  <si>
    <t>16 У</t>
  </si>
  <si>
    <t>Эксплуатация и техническое обслуживание 2-х ячеек 220кВ расположенных на подстанции Коунрад для НПС-11 нефтепровода  Атасу-Алашанькоу, согласно РД 34 РК. 03-202-04</t>
  </si>
  <si>
    <t>17 У</t>
  </si>
  <si>
    <t>Эксплуатация и техническое обслуживание  2-х ячеек 110кВ расположенных на подстанции Агадырь для НПС-8 нефтепровода  Атасу-Алашанькоу согласно РД 34 РК. 03-202-04</t>
  </si>
  <si>
    <t>18 У</t>
  </si>
  <si>
    <t>Эксплуатация и техническое обслуживание  2-х ячеек 110кВ расположенных на подстанции Актогайский ГОК для НПС-10 нефтепровода  Атасу-Алашанькоу согласно РД 34 РК. 03-202-04</t>
  </si>
  <si>
    <t>19 У</t>
  </si>
  <si>
    <t>Эксплуатация и техническое обслуживание  ячеек, распределительных пунктов, преобразовательных подстанций 35/10/6кВ МН Кенкияк - Кумколь согласно  РД 34 РК. 03-202-04</t>
  </si>
  <si>
    <t>Актюбинская, Кызылординская, Карагандинская области</t>
  </si>
  <si>
    <t>20 У</t>
  </si>
  <si>
    <t>Эксплуатация и техническое обслуживание  ВЛ-35/10/6кВ нефтепровода  Кенкияк - Кумколь согласно РД 34 РК. 03-202-04</t>
  </si>
  <si>
    <t>22 У</t>
  </si>
  <si>
    <t>74.90.20.40.21.10.00</t>
  </si>
  <si>
    <t xml:space="preserve"> Услуги по обследованию резервуаров</t>
  </si>
  <si>
    <t xml:space="preserve">Частичное техническое обследование РВС№1 V=400м3 на КУУН Кенкияк  </t>
  </si>
  <si>
    <t>Актюбинская область</t>
  </si>
  <si>
    <t>июнь-октябрь</t>
  </si>
  <si>
    <t>23 У</t>
  </si>
  <si>
    <t>Частичное техническое обследование РВС№1, 2 V=400м3 на КУУН Кумколь</t>
  </si>
  <si>
    <t>24 У</t>
  </si>
  <si>
    <t>35.15.12.25.00.00.00</t>
  </si>
  <si>
    <t>Услуги по проведению энергетического аудита</t>
  </si>
  <si>
    <t xml:space="preserve"> Услуги по проведению энергетического аудита </t>
  </si>
  <si>
    <t>Проведение энергоаудита с целью подтверждения соответствия требованиям стандартов ISO 50001:2011</t>
  </si>
  <si>
    <t>январь</t>
  </si>
  <si>
    <t xml:space="preserve">Республика Казахстан </t>
  </si>
  <si>
    <t>февраль-апрель</t>
  </si>
  <si>
    <t>25 У</t>
  </si>
  <si>
    <t>70.22.30.30.10.00.00</t>
  </si>
  <si>
    <t>Услуги по сертификации систем менеджемента</t>
  </si>
  <si>
    <t>на предмет соответствия требованиям международных стандартов, включая аудит</t>
  </si>
  <si>
    <t>Проведение начального сертификационного аудита с целью подтверждения соответствия требованиям стандартов ISO 50001:2011</t>
  </si>
  <si>
    <t>октябрь</t>
  </si>
  <si>
    <t xml:space="preserve">Республика Казахстан, Восточно-Казахстанская, Карагандинская, Алматинская, Актюбинская, Кызылординская обл. </t>
  </si>
  <si>
    <t>26 У</t>
  </si>
  <si>
    <t>85.59.19.10.00.00.00</t>
  </si>
  <si>
    <t>Услуги образовательные по подготовке, переподготовке и повышению квалификации работников</t>
  </si>
  <si>
    <t>Подготовка, переподготовка и повышение квалификации работников,включая организацию обучающих тренингов и семинаров</t>
  </si>
  <si>
    <t>Подготовка, переподготовка и повышение квалификации работников,включая организацию обучающих тренингов и семинаров, технической помощи по стандартам ISO 9001, 14001, 50001, OHSAS 18001</t>
  </si>
  <si>
    <t xml:space="preserve">
г. Алматы
</t>
  </si>
  <si>
    <t>авансовый  платеж-50%, оставшаяся часть в течение 20 календарных дней с момента подписания акта приема-передачи оказанных услуг</t>
  </si>
  <si>
    <t>27 У</t>
  </si>
  <si>
    <t>70.22.30.20.00.00.00</t>
  </si>
  <si>
    <t>Услуги наблюдательного аудита</t>
  </si>
  <si>
    <t>Наблюдательный (инспекционный) аудит систем менеджмента качества и/или охраны окружающей среды</t>
  </si>
  <si>
    <t>Закуп услуг на проведение наблюдательного аудита с целью подтверждения соответствия требованиям стандартов ISO 9001:2008, ISO 14001:2004, OHSAS 18001:2007</t>
  </si>
  <si>
    <t>г. Алматы
пос. Алашанькоу</t>
  </si>
  <si>
    <t>28 У</t>
  </si>
  <si>
    <t>Подготовка, переподготовка и повышение квалификации работников (рабочая группа СЭнМ, внутренние аудиторы ИСМ ), включая организацию обучающих тренингов и семинаров, технической помощи по стандартам ISO 9001, 14001, 50001, OHSAS 18001</t>
  </si>
  <si>
    <t xml:space="preserve">
г. Санкт-Петербург (РФ)</t>
  </si>
  <si>
    <t>июнь-сентябрь</t>
  </si>
  <si>
    <t>авансовый  платеж-50%, оставшаяся часть в течение 20 банковских дней с момента подписания акта приема-передачи оказанных услуг</t>
  </si>
  <si>
    <t>29 У</t>
  </si>
  <si>
    <t>Подготовка, переподготовка и повышение квалификации руководящих работников,включая организацию обучающих тренингов и семинаров, технической помощи по стандартам ISO 9001, 14001, 50001, OHSAS 18001</t>
  </si>
  <si>
    <t xml:space="preserve">
г. Дубаи (ОАЭ)
</t>
  </si>
  <si>
    <t>сентябрь-ноябрь</t>
  </si>
  <si>
    <t>30 У</t>
  </si>
  <si>
    <t>65.12.49.00.00.00.01</t>
  </si>
  <si>
    <t>Услуги по страхованию имущества</t>
  </si>
  <si>
    <t>Страхование имущественного комплекса МН Атасу-Алашанькоу</t>
  </si>
  <si>
    <t>Республика Казахстан, Восточно-Казахстанская, Карагандинская, Алматинская области</t>
  </si>
  <si>
    <t>12 месяцев</t>
  </si>
  <si>
    <t>предоплата 100%</t>
  </si>
  <si>
    <t>31 У</t>
  </si>
  <si>
    <t>Страхование имущественного комплекса МН Кенкияк-Кумколь</t>
  </si>
  <si>
    <t>Республика Казахстан, Актюбинская, Карагандинская, Кызылординская области</t>
  </si>
  <si>
    <t>32 У</t>
  </si>
  <si>
    <t>74.90.20.13.10.10.00</t>
  </si>
  <si>
    <t>Услуги по эксплуатации магистральных нефтепроводов</t>
  </si>
  <si>
    <t>Комплекс услуг по эксплуатации магистральных нефтепроводов (техническое обслуживание, ремонт, техническое диагностирование и оперативно-диспетчерское управление)</t>
  </si>
  <si>
    <t xml:space="preserve">Эксплуатация  МН Атасу-Алашанькоу проводится согласно СТ 6636-1901-АО-039-4. 018-2012.
Для обеспечения транспортировки нефти и безопасной эксплуатации магистральных нефтепроводов, работы по эксплуатации системы МН Товарищества. </t>
  </si>
  <si>
    <t>Республика Казахстан, Карагандинская, Восточно-Казахстанская и Алматинская области, МН "Атасу-Алашанькоу".</t>
  </si>
  <si>
    <t>33 У</t>
  </si>
  <si>
    <t xml:space="preserve">Эксплуатация МН Кекнияк-Кумколь проводится согласно СТ 6636-1901-АО-039-4. 018-2012
Для обеспечения транспортировки нефти и безопасной эксплуатации магистральных нефтепроводов, работы по эксплуатации системы МН Товарищества. </t>
  </si>
  <si>
    <t>Республика Казахстан, Актюбинская, Кызылординская и Карагандинская области, МН "Кенкияк-Кумколь".</t>
  </si>
  <si>
    <t>34 У</t>
  </si>
  <si>
    <t>71.20.11.05.00.00.00</t>
  </si>
  <si>
    <t>Услуги по проведению лабораторных анализов</t>
  </si>
  <si>
    <t>Услуги по испытанию противотурбулентной присадки «ГБТФ-2009»</t>
  </si>
  <si>
    <t>март-апрель</t>
  </si>
  <si>
    <t>апрель-сентябрь</t>
  </si>
  <si>
    <t>Предолплата 100%</t>
  </si>
  <si>
    <t>35 У</t>
  </si>
  <si>
    <t>71.20.12.19.00.00.00</t>
  </si>
  <si>
    <t>Услуги по анализу и испытаниям в нефтегазовой отрасли</t>
  </si>
  <si>
    <t>Проведение исследования возможности применения противотурбулентной присадки на МН Кенкияк-Кумколь</t>
  </si>
  <si>
    <t>май-сентярбрь</t>
  </si>
  <si>
    <t>итого по услугам:</t>
  </si>
  <si>
    <t>Всего:</t>
  </si>
  <si>
    <t xml:space="preserve">Исполнитель: Исламов Т. 8 /727/ 330 95 67 </t>
  </si>
  <si>
    <t>Инженер-энергетик Департамента эксплуатации</t>
  </si>
  <si>
    <t>Согласовано:</t>
  </si>
  <si>
    <t>Генеральный директор</t>
  </si>
  <si>
    <t>Го И</t>
  </si>
  <si>
    <t xml:space="preserve">Первый заместитель ГД - Руководитель ГУП </t>
  </si>
  <si>
    <t xml:space="preserve">Елеукулов Е.Н. </t>
  </si>
  <si>
    <t>Заместитель ГД по коммерции</t>
  </si>
  <si>
    <t>Мақсұт Х. Қ.</t>
  </si>
  <si>
    <t>Заместитель ГД по экономике</t>
  </si>
  <si>
    <t>Берлибаев М.А.</t>
  </si>
  <si>
    <t>Заместитель ГД, Заместитель руководителя ГУП</t>
  </si>
  <si>
    <t>Фу Чжэн-дон</t>
  </si>
  <si>
    <t>Координатор ГУП</t>
  </si>
  <si>
    <t>Ин Чжи-Чен</t>
  </si>
  <si>
    <t xml:space="preserve">Директор Департамента БиЭА </t>
  </si>
  <si>
    <t>Сун Юй Лин</t>
  </si>
  <si>
    <t xml:space="preserve">Заместитель директора Департамента БиЭА     </t>
  </si>
  <si>
    <t>Нурсеитов А. Т.</t>
  </si>
  <si>
    <t>Аубакирова Г.А.</t>
  </si>
  <si>
    <t xml:space="preserve">Директор департамента контрактов              </t>
  </si>
  <si>
    <t>Ин Да-Юн</t>
  </si>
  <si>
    <t xml:space="preserve">Заместитель директора Департамента контрактов </t>
  </si>
  <si>
    <t>Муканов М.М.</t>
  </si>
  <si>
    <t>Калияков Б. Б.</t>
  </si>
  <si>
    <t xml:space="preserve">Директор Департамента экплуатации </t>
  </si>
  <si>
    <t xml:space="preserve">Нам Е.В. </t>
  </si>
  <si>
    <t xml:space="preserve">Заместитель директора Департамента экплуатации </t>
  </si>
  <si>
    <t>Байконурова Л. С.</t>
  </si>
  <si>
    <t>Чжао Фан</t>
  </si>
  <si>
    <t>Удалено</t>
  </si>
  <si>
    <t>Смена номера</t>
  </si>
  <si>
    <t>Маренов Б.Т.</t>
  </si>
  <si>
    <t>Утверждено</t>
  </si>
  <si>
    <t>Итого по товарам:</t>
  </si>
  <si>
    <t>2.Работы</t>
  </si>
  <si>
    <t>Исполнитель: Маженова А.  8 727 330 97 05</t>
  </si>
  <si>
    <t>Изменение №4 к плану закупок товаров, работ и услуг  ТОО "Казахстанско-Китайский Трубопровод" на 2017 год</t>
  </si>
  <si>
    <t>43 У</t>
  </si>
  <si>
    <t>62.09.20.000.000.00.0777.000000000000</t>
  </si>
  <si>
    <t>Услуги по администрированию и техническому обслуживанию программного обеспечения</t>
  </si>
  <si>
    <t>Услуги по техническому обслуживанию программного обеспечения "АВС-4 для составления смет"</t>
  </si>
  <si>
    <t>г.Алматы, пр. Абая 109В</t>
  </si>
  <si>
    <t>январь, февраль</t>
  </si>
  <si>
    <t>12 месяцев с момента подписания договора</t>
  </si>
  <si>
    <t>авансовый платеж - 100%</t>
  </si>
  <si>
    <t>Исключена</t>
  </si>
  <si>
    <t>147 У</t>
  </si>
  <si>
    <t>ТОО "Казахстанско-Китайский Трубопрововод"</t>
  </si>
  <si>
    <t>33.14.19.900.001.00.0777.000000000000</t>
  </si>
  <si>
    <t>Услуги по техническому (сервисному) обслуживанию и ремонту охранного/досмотрового оборудования</t>
  </si>
  <si>
    <t>г. Алматы, пр. Абая, 109 В</t>
  </si>
  <si>
    <t>февраль, март</t>
  </si>
  <si>
    <t>г. Алматы, пр.Абая 109 В</t>
  </si>
  <si>
    <t>март-декабрь</t>
  </si>
  <si>
    <t>0%, оплата по факту оказанных услуг</t>
  </si>
  <si>
    <t>11,20,21</t>
  </si>
  <si>
    <t>147-1 У</t>
  </si>
  <si>
    <t>март</t>
  </si>
  <si>
    <t>337 Т</t>
  </si>
  <si>
    <t>17.23.14.500.000.00.5111.000000000066</t>
  </si>
  <si>
    <t>Бумага</t>
  </si>
  <si>
    <t>для офисного оборудования, формат А4, плотность 80 г/м2, ГОСТ 6656-76</t>
  </si>
  <si>
    <t xml:space="preserve">размер 21х29,5 см </t>
  </si>
  <si>
    <t>май, июнь</t>
  </si>
  <si>
    <t>В течение 30дней после подписания договора</t>
  </si>
  <si>
    <t>авансовый платеж - 30%, оставшаяся часть в течении 20 рабочих дней с момента подписания акта приема - передачи поставленных товаров</t>
  </si>
  <si>
    <t>Одна пачка</t>
  </si>
  <si>
    <t>ТПХ</t>
  </si>
  <si>
    <t>11,15,22</t>
  </si>
  <si>
    <t>337-1 Т</t>
  </si>
  <si>
    <t>март, апрель</t>
  </si>
  <si>
    <t>авансовый платеж - 0%, оплата по факту поставленных товаров</t>
  </si>
  <si>
    <t>142-1 У</t>
  </si>
  <si>
    <t>96.09.19.900.012.00.0777.000000000000</t>
  </si>
  <si>
    <t>Услуги по техническому обслуживанию дверей/ворот/турникетных систем/ограждений и аналогичных изделий</t>
  </si>
  <si>
    <t>Услуги по техническому обслуживанию дверей на территории собственника</t>
  </si>
  <si>
    <t xml:space="preserve">февраль </t>
  </si>
  <si>
    <t>февраль-декабрь</t>
  </si>
  <si>
    <t>0%, оплата по факту оказанных услуг, ежемесячно</t>
  </si>
  <si>
    <t>142-2 У</t>
  </si>
  <si>
    <t>114 У</t>
  </si>
  <si>
    <t>84.25.19.000.000.00.0777.000000000000</t>
  </si>
  <si>
    <t>Услуги аварийно-спасательной службы</t>
  </si>
  <si>
    <t>Обеспечение профессиональной аварийно-спасательной службы на НПС-8, НПС-9, НПС-10, НПС-11 нефтепровода Атасу-Алашанькоу</t>
  </si>
  <si>
    <t>ЭОТТ</t>
  </si>
  <si>
    <t>Январь, Февраль. Март</t>
  </si>
  <si>
    <t>Алматинская, Восточно-Казахстанская и Карагандинская область</t>
  </si>
  <si>
    <t xml:space="preserve">Март-Декабрь  </t>
  </si>
  <si>
    <t>Авансовый платеж - 0%, оплата - по факту оказания услуг, в течении 20 рабочих дней с момента подписания соответствующих актов</t>
  </si>
  <si>
    <t>11, 14, 20, 21</t>
  </si>
  <si>
    <t>114-1 У</t>
  </si>
  <si>
    <t>Март, Апрель</t>
  </si>
  <si>
    <t>Апрель-Декабрь</t>
  </si>
  <si>
    <t>115 У</t>
  </si>
  <si>
    <t>Обеспечение профессиональной аварийно-спасательной службы на ОАВП Аральск нефтепровода Кенкияк-Кумколь</t>
  </si>
  <si>
    <t>Январь, Февраль, Март</t>
  </si>
  <si>
    <t>Актюбинская и Кызылординская область</t>
  </si>
  <si>
    <t>115-1 У</t>
  </si>
  <si>
    <t>приказом ТОО "Казахстанско-Китайский Трубопровод"  от 28.02.17г. №15Т/30а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</si>
</sst>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#,##0.00_р_."/>
    <numFmt numFmtId="168" formatCode="0.000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General_)"/>
    <numFmt numFmtId="172" formatCode="\+0.0;\-0.0"/>
    <numFmt numFmtId="173" formatCode="\+0.0%;\-0.0%"/>
  </numFmts>
  <fonts count="6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Helv"/>
    </font>
    <font>
      <sz val="10"/>
      <color indexed="8"/>
      <name val="MS Sans Serif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12"/>
      <name val="宋体"/>
      <charset val="13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Helv"/>
      <charset val="204"/>
    </font>
    <font>
      <sz val="8"/>
      <name val="Helv"/>
    </font>
    <font>
      <b/>
      <sz val="10"/>
      <color indexed="12"/>
      <name val="Arial Cyr"/>
      <family val="2"/>
      <charset val="204"/>
    </font>
    <font>
      <sz val="10"/>
      <name val="NTHarmonica"/>
    </font>
    <font>
      <sz val="10"/>
      <color indexed="8"/>
      <name val="Arial"/>
      <family val="2"/>
    </font>
    <font>
      <sz val="10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4"/>
      <name val="Arial"/>
      <family val="2"/>
      <charset val="204"/>
    </font>
    <font>
      <sz val="10"/>
      <name val="Helv"/>
      <family val="2"/>
    </font>
    <font>
      <b/>
      <sz val="16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6">
    <xf numFmtId="0" fontId="0" fillId="0" borderId="0"/>
    <xf numFmtId="0" fontId="8" fillId="0" borderId="0"/>
    <xf numFmtId="0" fontId="11" fillId="0" borderId="0"/>
    <xf numFmtId="0" fontId="8" fillId="0" borderId="0"/>
    <xf numFmtId="0" fontId="42" fillId="0" borderId="1">
      <protection locked="0"/>
    </xf>
    <xf numFmtId="165" fontId="42" fillId="0" borderId="0">
      <protection locked="0"/>
    </xf>
    <xf numFmtId="165" fontId="42" fillId="0" borderId="0">
      <protection locked="0"/>
    </xf>
    <xf numFmtId="165" fontId="42" fillId="0" borderId="0">
      <protection locked="0"/>
    </xf>
    <xf numFmtId="0" fontId="43" fillId="0" borderId="0">
      <protection locked="0"/>
    </xf>
    <xf numFmtId="0" fontId="43" fillId="0" borderId="0">
      <protection locked="0"/>
    </xf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44" fillId="0" borderId="0"/>
    <xf numFmtId="172" fontId="12" fillId="0" borderId="0"/>
    <xf numFmtId="173" fontId="12" fillId="0" borderId="0"/>
    <xf numFmtId="0" fontId="45" fillId="0" borderId="0" applyNumberFormat="0">
      <alignment horizontal="left"/>
    </xf>
    <xf numFmtId="0" fontId="8" fillId="24" borderId="9" applyNumberFormat="0" applyProtection="0">
      <alignment horizontal="left" vertical="center" indent="1"/>
    </xf>
    <xf numFmtId="0" fontId="8" fillId="24" borderId="9" applyNumberFormat="0" applyProtection="0">
      <alignment horizontal="left" vertical="center" indent="1"/>
    </xf>
    <xf numFmtId="0" fontId="8" fillId="24" borderId="9" applyNumberFormat="0" applyProtection="0">
      <alignment horizontal="left" vertical="center" indent="1"/>
    </xf>
    <xf numFmtId="4" fontId="48" fillId="25" borderId="9" applyNumberFormat="0" applyProtection="0">
      <alignment horizontal="right" vertical="center"/>
    </xf>
    <xf numFmtId="0" fontId="8" fillId="24" borderId="9" applyNumberFormat="0" applyProtection="0">
      <alignment horizontal="left" vertical="center" indent="1"/>
    </xf>
    <xf numFmtId="0" fontId="12" fillId="0" borderId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171" fontId="21" fillId="0" borderId="11">
      <protection locked="0"/>
    </xf>
    <xf numFmtId="0" fontId="25" fillId="7" borderId="2" applyNumberFormat="0" applyAlignment="0" applyProtection="0"/>
    <xf numFmtId="0" fontId="26" fillId="20" borderId="9" applyNumberFormat="0" applyAlignment="0" applyProtection="0"/>
    <xf numFmtId="0" fontId="27" fillId="20" borderId="2" applyNumberFormat="0" applyAlignment="0" applyProtection="0"/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30" fillId="0" borderId="6" applyNumberFormat="0" applyFill="0" applyAlignment="0" applyProtection="0"/>
    <xf numFmtId="0" fontId="30" fillId="0" borderId="0" applyNumberFormat="0" applyFill="0" applyBorder="0" applyAlignment="0" applyProtection="0"/>
    <xf numFmtId="171" fontId="46" fillId="26" borderId="11"/>
    <xf numFmtId="0" fontId="31" fillId="0" borderId="10" applyNumberFormat="0" applyFill="0" applyAlignment="0" applyProtection="0"/>
    <xf numFmtId="0" fontId="8" fillId="0" borderId="0"/>
    <xf numFmtId="0" fontId="32" fillId="21" borderId="3" applyNumberFormat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11" fillId="0" borderId="0"/>
    <xf numFmtId="0" fontId="21" fillId="0" borderId="0"/>
    <xf numFmtId="0" fontId="8" fillId="0" borderId="0"/>
    <xf numFmtId="0" fontId="1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8" fillId="0" borderId="0"/>
    <xf numFmtId="0" fontId="23" fillId="0" borderId="0"/>
    <xf numFmtId="0" fontId="20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12" fillId="0" borderId="0"/>
    <xf numFmtId="0" fontId="11" fillId="0" borderId="0" applyProtection="0"/>
    <xf numFmtId="0" fontId="13" fillId="0" borderId="0"/>
    <xf numFmtId="0" fontId="12" fillId="0" borderId="0"/>
    <xf numFmtId="0" fontId="12" fillId="0" borderId="0"/>
    <xf numFmtId="0" fontId="35" fillId="3" borderId="0" applyNumberFormat="0" applyBorder="0" applyAlignment="0" applyProtection="0"/>
    <xf numFmtId="0" fontId="36" fillId="0" borderId="0" applyNumberFormat="0" applyFill="0" applyBorder="0" applyAlignment="0" applyProtection="0"/>
    <xf numFmtId="0" fontId="11" fillId="23" borderId="8" applyNumberFormat="0" applyFont="0" applyAlignment="0" applyProtection="0"/>
    <xf numFmtId="9" fontId="15" fillId="0" borderId="0" applyFont="0" applyFill="0" applyBorder="0" applyAlignment="0" applyProtection="0"/>
    <xf numFmtId="0" fontId="37" fillId="0" borderId="7" applyNumberFormat="0" applyFill="0" applyAlignment="0" applyProtection="0"/>
    <xf numFmtId="0" fontId="12" fillId="0" borderId="0"/>
    <xf numFmtId="0" fontId="22" fillId="0" borderId="0"/>
    <xf numFmtId="0" fontId="11" fillId="0" borderId="0">
      <alignment vertical="justify"/>
    </xf>
    <xf numFmtId="0" fontId="38" fillId="0" borderId="0" applyNumberFormat="0" applyFill="0" applyBorder="0" applyAlignment="0" applyProtection="0"/>
    <xf numFmtId="164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7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8" fillId="0" borderId="0" applyFont="0" applyFill="0" applyBorder="0" applyAlignment="0" applyProtection="0"/>
    <xf numFmtId="0" fontId="39" fillId="4" borderId="0" applyNumberFormat="0" applyBorder="0" applyAlignment="0" applyProtection="0"/>
    <xf numFmtId="165" fontId="42" fillId="0" borderId="0">
      <protection locked="0"/>
    </xf>
    <xf numFmtId="170" fontId="41" fillId="0" borderId="0" applyFont="0" applyFill="0" applyBorder="0" applyAlignment="0" applyProtection="0"/>
    <xf numFmtId="0" fontId="4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1" fillId="0" borderId="0"/>
    <xf numFmtId="0" fontId="11" fillId="0" borderId="0"/>
    <xf numFmtId="0" fontId="40" fillId="0" borderId="0"/>
    <xf numFmtId="0" fontId="8" fillId="0" borderId="0"/>
    <xf numFmtId="0" fontId="8" fillId="0" borderId="0"/>
    <xf numFmtId="166" fontId="21" fillId="0" borderId="0" applyFont="0" applyFill="0" applyBorder="0" applyAlignment="0" applyProtection="0"/>
    <xf numFmtId="0" fontId="21" fillId="0" borderId="0"/>
    <xf numFmtId="0" fontId="2" fillId="0" borderId="0"/>
    <xf numFmtId="0" fontId="1" fillId="0" borderId="0"/>
    <xf numFmtId="0" fontId="21" fillId="0" borderId="0"/>
    <xf numFmtId="170" fontId="8" fillId="0" borderId="0" applyFont="0" applyFill="0" applyBorder="0" applyAlignment="0" applyProtection="0"/>
    <xf numFmtId="0" fontId="8" fillId="0" borderId="0"/>
    <xf numFmtId="0" fontId="62" fillId="0" borderId="0"/>
    <xf numFmtId="0" fontId="21" fillId="0" borderId="0"/>
    <xf numFmtId="0" fontId="1" fillId="0" borderId="0"/>
    <xf numFmtId="0" fontId="8" fillId="0" borderId="0"/>
    <xf numFmtId="0" fontId="1" fillId="0" borderId="0"/>
    <xf numFmtId="0" fontId="21" fillId="0" borderId="0"/>
    <xf numFmtId="0" fontId="11" fillId="0" borderId="0"/>
  </cellStyleXfs>
  <cellXfs count="297">
    <xf numFmtId="0" fontId="0" fillId="0" borderId="0" xfId="0"/>
    <xf numFmtId="0" fontId="10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center"/>
    </xf>
    <xf numFmtId="0" fontId="10" fillId="27" borderId="0" xfId="1" applyFont="1" applyFill="1"/>
    <xf numFmtId="0" fontId="14" fillId="0" borderId="0" xfId="1" applyFont="1" applyFill="1"/>
    <xf numFmtId="0" fontId="14" fillId="0" borderId="0" xfId="1" applyFont="1" applyFill="1" applyAlignment="1">
      <alignment horizontal="center"/>
    </xf>
    <xf numFmtId="0" fontId="10" fillId="0" borderId="0" xfId="1" applyFont="1" applyFill="1" applyAlignment="1">
      <alignment horizontal="center"/>
    </xf>
    <xf numFmtId="0" fontId="14" fillId="28" borderId="0" xfId="1" applyFont="1" applyFill="1" applyAlignment="1">
      <alignment horizontal="center"/>
    </xf>
    <xf numFmtId="0" fontId="14" fillId="28" borderId="0" xfId="1" applyFont="1" applyFill="1"/>
    <xf numFmtId="0" fontId="10" fillId="30" borderId="0" xfId="1" applyFont="1" applyFill="1"/>
    <xf numFmtId="0" fontId="18" fillId="0" borderId="0" xfId="1" applyFont="1" applyFill="1" applyAlignment="1">
      <alignment horizontal="center" vertical="center"/>
    </xf>
    <xf numFmtId="0" fontId="16" fillId="0" borderId="0" xfId="1" applyFont="1" applyFill="1"/>
    <xf numFmtId="0" fontId="18" fillId="0" borderId="0" xfId="1" applyFont="1" applyFill="1"/>
    <xf numFmtId="0" fontId="10" fillId="27" borderId="0" xfId="1" applyFont="1" applyFill="1"/>
    <xf numFmtId="0" fontId="14" fillId="27" borderId="0" xfId="1" applyFont="1" applyFill="1"/>
    <xf numFmtId="0" fontId="14" fillId="31" borderId="0" xfId="1" applyFont="1" applyFill="1"/>
    <xf numFmtId="0" fontId="10" fillId="32" borderId="0" xfId="1" applyFont="1" applyFill="1"/>
    <xf numFmtId="4" fontId="10" fillId="32" borderId="0" xfId="0" applyNumberFormat="1" applyFont="1" applyFill="1" applyBorder="1" applyAlignment="1">
      <alignment horizontal="center" vertical="center"/>
    </xf>
    <xf numFmtId="0" fontId="10" fillId="32" borderId="0" xfId="1" applyFont="1" applyFill="1" applyBorder="1"/>
    <xf numFmtId="4" fontId="10" fillId="32" borderId="0" xfId="0" applyNumberFormat="1" applyFont="1" applyFill="1" applyBorder="1" applyAlignment="1">
      <alignment horizontal="center" vertical="center" wrapText="1"/>
    </xf>
    <xf numFmtId="4" fontId="10" fillId="32" borderId="0" xfId="82" applyNumberFormat="1" applyFont="1" applyFill="1" applyBorder="1" applyAlignment="1">
      <alignment horizontal="center" vertical="center"/>
    </xf>
    <xf numFmtId="0" fontId="16" fillId="0" borderId="0" xfId="1" applyFont="1" applyFill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0" fillId="29" borderId="0" xfId="1" applyFont="1" applyFill="1"/>
    <xf numFmtId="0" fontId="10" fillId="29" borderId="12" xfId="1" applyFont="1" applyFill="1" applyBorder="1"/>
    <xf numFmtId="49" fontId="16" fillId="0" borderId="0" xfId="1" applyNumberFormat="1" applyFont="1" applyFill="1" applyAlignment="1">
      <alignment horizontal="center"/>
    </xf>
    <xf numFmtId="49" fontId="18" fillId="0" borderId="0" xfId="1" applyNumberFormat="1" applyFont="1" applyFill="1"/>
    <xf numFmtId="0" fontId="18" fillId="0" borderId="0" xfId="1" applyFont="1" applyFill="1" applyBorder="1"/>
    <xf numFmtId="49" fontId="18" fillId="0" borderId="0" xfId="1" applyNumberFormat="1" applyFont="1" applyFill="1" applyBorder="1" applyAlignment="1">
      <alignment horizontal="center"/>
    </xf>
    <xf numFmtId="4" fontId="10" fillId="33" borderId="0" xfId="0" applyNumberFormat="1" applyFont="1" applyFill="1" applyBorder="1" applyAlignment="1">
      <alignment horizontal="center" vertical="center"/>
    </xf>
    <xf numFmtId="0" fontId="10" fillId="33" borderId="0" xfId="1" applyFont="1" applyFill="1" applyBorder="1"/>
    <xf numFmtId="0" fontId="10" fillId="33" borderId="0" xfId="1" applyFont="1" applyFill="1"/>
    <xf numFmtId="167" fontId="10" fillId="33" borderId="0" xfId="0" applyNumberFormat="1" applyFont="1" applyFill="1" applyBorder="1" applyAlignment="1">
      <alignment horizontal="center" vertical="center"/>
    </xf>
    <xf numFmtId="4" fontId="10" fillId="33" borderId="0" xfId="0" applyNumberFormat="1" applyFont="1" applyFill="1" applyBorder="1" applyAlignment="1">
      <alignment horizontal="center" vertical="center" wrapText="1"/>
    </xf>
    <xf numFmtId="3" fontId="10" fillId="33" borderId="0" xfId="0" applyNumberFormat="1" applyFont="1" applyFill="1" applyBorder="1" applyAlignment="1">
      <alignment horizontal="center" vertical="center"/>
    </xf>
    <xf numFmtId="4" fontId="10" fillId="33" borderId="0" xfId="82" applyNumberFormat="1" applyFont="1" applyFill="1" applyBorder="1" applyAlignment="1">
      <alignment horizontal="center" vertical="center"/>
    </xf>
    <xf numFmtId="0" fontId="10" fillId="29" borderId="0" xfId="1" applyFont="1" applyFill="1" applyBorder="1"/>
    <xf numFmtId="4" fontId="49" fillId="27" borderId="0" xfId="82" applyNumberFormat="1" applyFont="1" applyFill="1" applyBorder="1" applyAlignment="1">
      <alignment horizontal="center" vertical="center"/>
    </xf>
    <xf numFmtId="0" fontId="49" fillId="27" borderId="0" xfId="1" applyFont="1" applyFill="1" applyBorder="1"/>
    <xf numFmtId="0" fontId="49" fillId="27" borderId="0" xfId="1" applyFont="1" applyFill="1"/>
    <xf numFmtId="0" fontId="50" fillId="0" borderId="13" xfId="1" applyFont="1" applyFill="1" applyBorder="1" applyAlignment="1">
      <alignment horizontal="left" vertical="top" wrapText="1"/>
    </xf>
    <xf numFmtId="0" fontId="51" fillId="0" borderId="0" xfId="1" applyFont="1" applyFill="1" applyAlignment="1">
      <alignment vertical="top" wrapText="1"/>
    </xf>
    <xf numFmtId="0" fontId="51" fillId="0" borderId="0" xfId="1" applyFont="1" applyFill="1" applyAlignment="1">
      <alignment horizontal="center" vertical="top" wrapText="1"/>
    </xf>
    <xf numFmtId="0" fontId="51" fillId="0" borderId="0" xfId="1" applyFont="1" applyFill="1" applyAlignment="1">
      <alignment horizontal="left" vertical="top" wrapText="1"/>
    </xf>
    <xf numFmtId="0" fontId="50" fillId="0" borderId="0" xfId="1" applyFont="1" applyFill="1" applyAlignment="1">
      <alignment vertical="top" wrapText="1"/>
    </xf>
    <xf numFmtId="4" fontId="17" fillId="0" borderId="0" xfId="1" applyNumberFormat="1" applyFont="1" applyFill="1" applyAlignment="1">
      <alignment horizontal="right"/>
    </xf>
    <xf numFmtId="4" fontId="17" fillId="0" borderId="13" xfId="1" applyNumberFormat="1" applyFont="1" applyFill="1" applyBorder="1" applyAlignment="1">
      <alignment horizontal="center"/>
    </xf>
    <xf numFmtId="0" fontId="18" fillId="0" borderId="0" xfId="0" applyFont="1" applyFill="1"/>
    <xf numFmtId="0" fontId="9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53" fillId="0" borderId="0" xfId="1" applyFont="1" applyFill="1"/>
    <xf numFmtId="0" fontId="18" fillId="0" borderId="12" xfId="67" applyFont="1" applyFill="1" applyBorder="1" applyAlignment="1">
      <alignment horizontal="center" vertical="center" wrapText="1"/>
    </xf>
    <xf numFmtId="0" fontId="18" fillId="0" borderId="12" xfId="67" applyNumberFormat="1" applyFont="1" applyFill="1" applyBorder="1" applyAlignment="1">
      <alignment horizontal="center" vertical="center" wrapText="1"/>
    </xf>
    <xf numFmtId="49" fontId="18" fillId="0" borderId="12" xfId="67" applyNumberFormat="1" applyFont="1" applyFill="1" applyBorder="1" applyAlignment="1">
      <alignment horizontal="center" vertical="center" wrapText="1"/>
    </xf>
    <xf numFmtId="1" fontId="18" fillId="0" borderId="12" xfId="67" applyNumberFormat="1" applyFont="1" applyFill="1" applyBorder="1" applyAlignment="1">
      <alignment horizontal="center" vertical="center" wrapText="1"/>
    </xf>
    <xf numFmtId="49" fontId="18" fillId="0" borderId="12" xfId="68" applyNumberFormat="1" applyFont="1" applyFill="1" applyBorder="1" applyAlignment="1">
      <alignment horizontal="center" vertical="center" wrapText="1"/>
    </xf>
    <xf numFmtId="4" fontId="18" fillId="0" borderId="14" xfId="1" applyNumberFormat="1" applyFont="1" applyFill="1" applyBorder="1" applyAlignment="1">
      <alignment horizontal="center" vertical="center" wrapText="1"/>
    </xf>
    <xf numFmtId="0" fontId="10" fillId="34" borderId="0" xfId="1" applyFont="1" applyFill="1"/>
    <xf numFmtId="0" fontId="17" fillId="0" borderId="12" xfId="63" applyFont="1" applyFill="1" applyBorder="1" applyAlignment="1">
      <alignment horizontal="center" vertical="center" wrapText="1"/>
    </xf>
    <xf numFmtId="1" fontId="17" fillId="0" borderId="12" xfId="63" applyNumberFormat="1" applyFont="1" applyFill="1" applyBorder="1" applyAlignment="1">
      <alignment horizontal="center" vertical="center" wrapText="1"/>
    </xf>
    <xf numFmtId="0" fontId="18" fillId="0" borderId="12" xfId="1" applyFont="1" applyFill="1" applyBorder="1" applyAlignment="1">
      <alignment horizontal="center" vertical="center"/>
    </xf>
    <xf numFmtId="0" fontId="18" fillId="0" borderId="12" xfId="1" applyFont="1" applyFill="1" applyBorder="1" applyAlignment="1">
      <alignment horizontal="center"/>
    </xf>
    <xf numFmtId="4" fontId="17" fillId="0" borderId="12" xfId="1" applyNumberFormat="1" applyFont="1" applyFill="1" applyBorder="1" applyAlignment="1">
      <alignment horizontal="center"/>
    </xf>
    <xf numFmtId="49" fontId="17" fillId="0" borderId="12" xfId="63" applyNumberFormat="1" applyFont="1" applyFill="1" applyBorder="1" applyAlignment="1">
      <alignment horizontal="center" vertical="center" wrapText="1"/>
    </xf>
    <xf numFmtId="49" fontId="17" fillId="0" borderId="12" xfId="1" applyNumberFormat="1" applyFont="1" applyFill="1" applyBorder="1" applyAlignment="1">
      <alignment horizontal="center" vertical="center"/>
    </xf>
    <xf numFmtId="0" fontId="16" fillId="0" borderId="12" xfId="1" applyFont="1" applyFill="1" applyBorder="1" applyAlignment="1">
      <alignment horizontal="center" vertical="center" wrapText="1"/>
    </xf>
    <xf numFmtId="4" fontId="16" fillId="0" borderId="12" xfId="1" applyNumberFormat="1" applyFont="1" applyFill="1" applyBorder="1" applyAlignment="1">
      <alignment horizontal="center" vertical="center" wrapText="1"/>
    </xf>
    <xf numFmtId="0" fontId="16" fillId="0" borderId="12" xfId="77" applyFont="1" applyFill="1" applyBorder="1" applyAlignment="1">
      <alignment horizontal="center" vertical="center" wrapText="1"/>
    </xf>
    <xf numFmtId="0" fontId="19" fillId="0" borderId="12" xfId="1" applyFont="1" applyFill="1" applyBorder="1" applyAlignment="1">
      <alignment horizontal="center" vertical="center" wrapText="1"/>
    </xf>
    <xf numFmtId="167" fontId="19" fillId="0" borderId="12" xfId="77" applyNumberFormat="1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9" fontId="18" fillId="0" borderId="12" xfId="82" applyNumberFormat="1" applyFont="1" applyFill="1" applyBorder="1" applyAlignment="1">
      <alignment horizontal="center" vertical="center" wrapText="1"/>
    </xf>
    <xf numFmtId="4" fontId="18" fillId="0" borderId="12" xfId="81" applyNumberFormat="1" applyFont="1" applyFill="1" applyBorder="1" applyAlignment="1">
      <alignment horizontal="center" vertical="center" wrapText="1"/>
    </xf>
    <xf numFmtId="4" fontId="18" fillId="0" borderId="12" xfId="1" applyNumberFormat="1" applyFont="1" applyFill="1" applyBorder="1" applyAlignment="1">
      <alignment horizontal="center" vertical="center" wrapText="1"/>
    </xf>
    <xf numFmtId="4" fontId="16" fillId="0" borderId="12" xfId="77" applyNumberFormat="1" applyFont="1" applyFill="1" applyBorder="1" applyAlignment="1">
      <alignment horizontal="center" vertical="center" wrapText="1"/>
    </xf>
    <xf numFmtId="9" fontId="16" fillId="0" borderId="12" xfId="1" applyNumberFormat="1" applyFont="1" applyFill="1" applyBorder="1" applyAlignment="1">
      <alignment horizontal="center" vertical="center" wrapText="1"/>
    </xf>
    <xf numFmtId="9" fontId="18" fillId="0" borderId="12" xfId="1" applyNumberFormat="1" applyFont="1" applyFill="1" applyBorder="1" applyAlignment="1">
      <alignment horizontal="center" vertical="center" wrapText="1"/>
    </xf>
    <xf numFmtId="49" fontId="16" fillId="0" borderId="12" xfId="1" applyNumberFormat="1" applyFont="1" applyFill="1" applyBorder="1" applyAlignment="1">
      <alignment horizontal="center" vertical="center" wrapText="1"/>
    </xf>
    <xf numFmtId="4" fontId="18" fillId="0" borderId="12" xfId="0" applyNumberFormat="1" applyFont="1" applyFill="1" applyBorder="1" applyAlignment="1">
      <alignment horizontal="center" vertical="center" wrapText="1"/>
    </xf>
    <xf numFmtId="0" fontId="18" fillId="0" borderId="12" xfId="83" applyFont="1" applyFill="1" applyBorder="1" applyAlignment="1">
      <alignment horizontal="center" vertical="center" wrapText="1"/>
    </xf>
    <xf numFmtId="167" fontId="18" fillId="0" borderId="12" xfId="0" applyNumberFormat="1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8" fillId="0" borderId="12" xfId="83" applyNumberFormat="1" applyFont="1" applyFill="1" applyBorder="1" applyAlignment="1">
      <alignment horizontal="center" vertical="center" wrapText="1"/>
    </xf>
    <xf numFmtId="0" fontId="18" fillId="0" borderId="12" xfId="77" applyFont="1" applyFill="1" applyBorder="1" applyAlignment="1">
      <alignment horizontal="center" vertical="center" wrapText="1"/>
    </xf>
    <xf numFmtId="4" fontId="18" fillId="0" borderId="12" xfId="82" applyNumberFormat="1" applyFont="1" applyFill="1" applyBorder="1" applyAlignment="1">
      <alignment horizontal="center" vertical="center" wrapText="1"/>
    </xf>
    <xf numFmtId="0" fontId="18" fillId="0" borderId="12" xfId="89" applyFont="1" applyFill="1" applyBorder="1" applyAlignment="1">
      <alignment horizontal="center" vertical="center" wrapText="1"/>
    </xf>
    <xf numFmtId="4" fontId="18" fillId="0" borderId="12" xfId="75" applyNumberFormat="1" applyFont="1" applyFill="1" applyBorder="1" applyAlignment="1">
      <alignment horizontal="center" vertical="center" wrapText="1"/>
    </xf>
    <xf numFmtId="168" fontId="18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12" xfId="0" applyNumberFormat="1" applyFont="1" applyFill="1" applyBorder="1" applyAlignment="1">
      <alignment horizontal="center" vertical="center" wrapText="1"/>
    </xf>
    <xf numFmtId="2" fontId="18" fillId="0" borderId="12" xfId="1" applyNumberFormat="1" applyFont="1" applyFill="1" applyBorder="1" applyAlignment="1">
      <alignment horizontal="center" vertical="center" wrapText="1"/>
    </xf>
    <xf numFmtId="3" fontId="18" fillId="0" borderId="12" xfId="0" applyNumberFormat="1" applyFont="1" applyFill="1" applyBorder="1" applyAlignment="1">
      <alignment horizontal="center" vertical="center" wrapText="1"/>
    </xf>
    <xf numFmtId="0" fontId="18" fillId="0" borderId="12" xfId="63" applyFont="1" applyFill="1" applyBorder="1" applyAlignment="1">
      <alignment horizontal="center" vertical="center" wrapText="1"/>
    </xf>
    <xf numFmtId="1" fontId="18" fillId="0" borderId="12" xfId="63" applyNumberFormat="1" applyFont="1" applyFill="1" applyBorder="1" applyAlignment="1">
      <alignment horizontal="center" vertical="center" wrapText="1"/>
    </xf>
    <xf numFmtId="3" fontId="18" fillId="0" borderId="12" xfId="82" applyNumberFormat="1" applyFont="1" applyFill="1" applyBorder="1" applyAlignment="1">
      <alignment horizontal="center" vertical="center" wrapText="1"/>
    </xf>
    <xf numFmtId="0" fontId="18" fillId="0" borderId="12" xfId="1" applyFont="1" applyFill="1" applyBorder="1" applyAlignment="1">
      <alignment horizontal="center" vertical="center" wrapText="1"/>
    </xf>
    <xf numFmtId="9" fontId="16" fillId="0" borderId="12" xfId="37" applyNumberFormat="1" applyFont="1" applyFill="1" applyBorder="1" applyAlignment="1">
      <alignment horizontal="center" vertical="center" wrapText="1"/>
    </xf>
    <xf numFmtId="4" fontId="17" fillId="0" borderId="12" xfId="1" applyNumberFormat="1" applyFont="1" applyFill="1" applyBorder="1" applyAlignment="1">
      <alignment horizontal="center" vertical="center" wrapText="1"/>
    </xf>
    <xf numFmtId="166" fontId="18" fillId="0" borderId="12" xfId="1" applyNumberFormat="1" applyFont="1" applyFill="1" applyBorder="1" applyAlignment="1">
      <alignment horizontal="center"/>
    </xf>
    <xf numFmtId="1" fontId="18" fillId="0" borderId="12" xfId="78" applyNumberFormat="1" applyFont="1" applyFill="1" applyBorder="1" applyAlignment="1">
      <alignment horizontal="center" vertical="center" wrapText="1"/>
    </xf>
    <xf numFmtId="0" fontId="18" fillId="0" borderId="12" xfId="78" applyFont="1" applyFill="1" applyBorder="1" applyAlignment="1">
      <alignment horizontal="center" vertical="center" wrapText="1"/>
    </xf>
    <xf numFmtId="1" fontId="18" fillId="0" borderId="12" xfId="83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82" applyNumberFormat="1" applyFont="1" applyFill="1" applyBorder="1" applyAlignment="1">
      <alignment horizontal="center" vertical="center" wrapText="1"/>
    </xf>
    <xf numFmtId="4" fontId="55" fillId="0" borderId="12" xfId="81" applyNumberFormat="1" applyFont="1" applyFill="1" applyBorder="1" applyAlignment="1">
      <alignment horizontal="center" vertical="center" wrapText="1"/>
    </xf>
    <xf numFmtId="9" fontId="55" fillId="0" borderId="12" xfId="1" applyNumberFormat="1" applyFont="1" applyFill="1" applyBorder="1" applyAlignment="1">
      <alignment horizontal="center" vertical="center" wrapText="1"/>
    </xf>
    <xf numFmtId="167" fontId="55" fillId="0" borderId="12" xfId="77" applyNumberFormat="1" applyFont="1" applyFill="1" applyBorder="1" applyAlignment="1">
      <alignment horizontal="center" vertical="center" wrapText="1"/>
    </xf>
    <xf numFmtId="4" fontId="55" fillId="0" borderId="12" xfId="1" applyNumberFormat="1" applyFont="1" applyFill="1" applyBorder="1" applyAlignment="1">
      <alignment horizontal="center" vertical="center" wrapText="1"/>
    </xf>
    <xf numFmtId="0" fontId="55" fillId="0" borderId="12" xfId="1" applyFont="1" applyFill="1" applyBorder="1" applyAlignment="1">
      <alignment horizontal="center" vertical="center" wrapText="1"/>
    </xf>
    <xf numFmtId="3" fontId="18" fillId="0" borderId="12" xfId="80" applyNumberFormat="1" applyFont="1" applyFill="1" applyBorder="1" applyAlignment="1" applyProtection="1">
      <alignment horizontal="center" vertical="center" wrapText="1"/>
      <protection locked="0"/>
    </xf>
    <xf numFmtId="0" fontId="18" fillId="0" borderId="12" xfId="81" applyFont="1" applyFill="1" applyBorder="1" applyAlignment="1">
      <alignment horizontal="center" vertical="center" wrapText="1"/>
    </xf>
    <xf numFmtId="3" fontId="16" fillId="0" borderId="12" xfId="80" applyNumberFormat="1" applyFont="1" applyFill="1" applyBorder="1" applyAlignment="1" applyProtection="1">
      <alignment horizontal="center" vertical="center" wrapText="1"/>
      <protection locked="0"/>
    </xf>
    <xf numFmtId="49" fontId="16" fillId="0" borderId="12" xfId="0" applyNumberFormat="1" applyFont="1" applyFill="1" applyBorder="1" applyAlignment="1">
      <alignment horizontal="center" vertical="center"/>
    </xf>
    <xf numFmtId="49" fontId="18" fillId="0" borderId="12" xfId="82" applyNumberFormat="1" applyFont="1" applyFill="1" applyBorder="1" applyAlignment="1">
      <alignment horizontal="center" vertical="center" wrapText="1"/>
    </xf>
    <xf numFmtId="9" fontId="18" fillId="0" borderId="12" xfId="37" applyNumberFormat="1" applyFont="1" applyFill="1" applyBorder="1" applyAlignment="1">
      <alignment horizontal="center" vertical="center" wrapText="1"/>
    </xf>
    <xf numFmtId="4" fontId="10" fillId="35" borderId="0" xfId="0" applyNumberFormat="1" applyFont="1" applyFill="1" applyBorder="1" applyAlignment="1">
      <alignment horizontal="center" vertical="center"/>
    </xf>
    <xf numFmtId="0" fontId="10" fillId="35" borderId="0" xfId="1" applyFont="1" applyFill="1" applyBorder="1"/>
    <xf numFmtId="0" fontId="10" fillId="35" borderId="0" xfId="1" applyFont="1" applyFill="1"/>
    <xf numFmtId="4" fontId="10" fillId="36" borderId="0" xfId="0" applyNumberFormat="1" applyFont="1" applyFill="1" applyBorder="1" applyAlignment="1">
      <alignment horizontal="center" vertical="center"/>
    </xf>
    <xf numFmtId="0" fontId="10" fillId="36" borderId="0" xfId="1" applyFont="1" applyFill="1" applyBorder="1"/>
    <xf numFmtId="0" fontId="10" fillId="36" borderId="0" xfId="1" applyFont="1" applyFill="1"/>
    <xf numFmtId="4" fontId="10" fillId="36" borderId="0" xfId="82" applyNumberFormat="1" applyFont="1" applyFill="1" applyBorder="1" applyAlignment="1">
      <alignment horizontal="center" vertical="center"/>
    </xf>
    <xf numFmtId="4" fontId="10" fillId="34" borderId="0" xfId="82" applyNumberFormat="1" applyFont="1" applyFill="1" applyBorder="1" applyAlignment="1">
      <alignment horizontal="center" vertical="center"/>
    </xf>
    <xf numFmtId="0" fontId="10" fillId="34" borderId="0" xfId="1" applyFont="1" applyFill="1" applyBorder="1"/>
    <xf numFmtId="4" fontId="10" fillId="34" borderId="0" xfId="0" applyNumberFormat="1" applyFont="1" applyFill="1" applyBorder="1" applyAlignment="1">
      <alignment horizontal="center" vertical="center"/>
    </xf>
    <xf numFmtId="167" fontId="10" fillId="34" borderId="0" xfId="0" applyNumberFormat="1" applyFont="1" applyFill="1" applyBorder="1" applyAlignment="1">
      <alignment horizontal="center" vertical="center"/>
    </xf>
    <xf numFmtId="4" fontId="49" fillId="34" borderId="0" xfId="0" applyNumberFormat="1" applyFont="1" applyFill="1" applyBorder="1" applyAlignment="1">
      <alignment horizontal="center" vertical="center" wrapText="1"/>
    </xf>
    <xf numFmtId="0" fontId="49" fillId="34" borderId="0" xfId="1" applyFont="1" applyFill="1" applyBorder="1"/>
    <xf numFmtId="0" fontId="49" fillId="34" borderId="0" xfId="1" applyFont="1" applyFill="1"/>
    <xf numFmtId="0" fontId="18" fillId="0" borderId="12" xfId="76" applyFont="1" applyFill="1" applyBorder="1" applyAlignment="1">
      <alignment horizontal="center" vertical="center" wrapText="1"/>
    </xf>
    <xf numFmtId="49" fontId="18" fillId="0" borderId="12" xfId="0" applyNumberFormat="1" applyFont="1" applyFill="1" applyBorder="1" applyAlignment="1">
      <alignment horizontal="center" vertical="center" wrapText="1"/>
    </xf>
    <xf numFmtId="49" fontId="18" fillId="0" borderId="12" xfId="1" applyNumberFormat="1" applyFont="1" applyFill="1" applyBorder="1" applyAlignment="1">
      <alignment horizontal="center" vertical="center" wrapText="1"/>
    </xf>
    <xf numFmtId="4" fontId="18" fillId="0" borderId="12" xfId="79" applyNumberFormat="1" applyFont="1" applyFill="1" applyBorder="1" applyAlignment="1">
      <alignment horizontal="center" vertical="center" wrapText="1"/>
    </xf>
    <xf numFmtId="9" fontId="16" fillId="0" borderId="12" xfId="87" applyFont="1" applyFill="1" applyBorder="1" applyAlignment="1">
      <alignment horizontal="center" vertical="center" wrapText="1"/>
    </xf>
    <xf numFmtId="4" fontId="55" fillId="0" borderId="12" xfId="0" applyNumberFormat="1" applyFont="1" applyFill="1" applyBorder="1" applyAlignment="1">
      <alignment horizontal="center" vertical="center"/>
    </xf>
    <xf numFmtId="4" fontId="55" fillId="0" borderId="0" xfId="0" applyNumberFormat="1" applyFont="1" applyFill="1" applyAlignment="1">
      <alignment horizontal="center" vertical="center"/>
    </xf>
    <xf numFmtId="0" fontId="18" fillId="34" borderId="12" xfId="1" applyFont="1" applyFill="1" applyBorder="1" applyAlignment="1">
      <alignment horizontal="center" vertical="center" wrapText="1"/>
    </xf>
    <xf numFmtId="49" fontId="16" fillId="34" borderId="12" xfId="1" applyNumberFormat="1" applyFont="1" applyFill="1" applyBorder="1" applyAlignment="1">
      <alignment horizontal="center" vertical="center" wrapText="1"/>
    </xf>
    <xf numFmtId="9" fontId="16" fillId="34" borderId="12" xfId="1" applyNumberFormat="1" applyFont="1" applyFill="1" applyBorder="1" applyAlignment="1">
      <alignment horizontal="center" vertical="center" wrapText="1"/>
    </xf>
    <xf numFmtId="3" fontId="18" fillId="34" borderId="12" xfId="80" applyNumberFormat="1" applyFont="1" applyFill="1" applyBorder="1" applyAlignment="1" applyProtection="1">
      <alignment horizontal="center" vertical="center" wrapText="1"/>
      <protection locked="0"/>
    </xf>
    <xf numFmtId="4" fontId="16" fillId="34" borderId="12" xfId="1" applyNumberFormat="1" applyFont="1" applyFill="1" applyBorder="1" applyAlignment="1">
      <alignment horizontal="center" vertical="center" wrapText="1"/>
    </xf>
    <xf numFmtId="4" fontId="18" fillId="34" borderId="12" xfId="81" applyNumberFormat="1" applyFont="1" applyFill="1" applyBorder="1" applyAlignment="1">
      <alignment horizontal="center" vertical="center" wrapText="1"/>
    </xf>
    <xf numFmtId="0" fontId="18" fillId="34" borderId="12" xfId="81" applyFont="1" applyFill="1" applyBorder="1" applyAlignment="1">
      <alignment horizontal="center" vertical="center" wrapText="1"/>
    </xf>
    <xf numFmtId="9" fontId="18" fillId="34" borderId="12" xfId="1" applyNumberFormat="1" applyFont="1" applyFill="1" applyBorder="1" applyAlignment="1">
      <alignment horizontal="center" vertical="center" wrapText="1"/>
    </xf>
    <xf numFmtId="0" fontId="16" fillId="34" borderId="12" xfId="1" applyFont="1" applyFill="1" applyBorder="1" applyAlignment="1">
      <alignment horizontal="center" vertical="center" wrapText="1"/>
    </xf>
    <xf numFmtId="4" fontId="18" fillId="34" borderId="12" xfId="1" applyNumberFormat="1" applyFont="1" applyFill="1" applyBorder="1" applyAlignment="1">
      <alignment horizontal="center" vertical="center" wrapText="1"/>
    </xf>
    <xf numFmtId="4" fontId="55" fillId="34" borderId="12" xfId="0" applyNumberFormat="1" applyFont="1" applyFill="1" applyBorder="1" applyAlignment="1">
      <alignment horizontal="center" vertical="center"/>
    </xf>
    <xf numFmtId="4" fontId="55" fillId="34" borderId="0" xfId="0" applyNumberFormat="1" applyFont="1" applyFill="1" applyAlignment="1">
      <alignment horizontal="center" vertical="center"/>
    </xf>
    <xf numFmtId="9" fontId="16" fillId="34" borderId="12" xfId="37" applyNumberFormat="1" applyFont="1" applyFill="1" applyBorder="1" applyAlignment="1">
      <alignment horizontal="center" vertical="center" wrapText="1"/>
    </xf>
    <xf numFmtId="0" fontId="16" fillId="34" borderId="12" xfId="77" applyFont="1" applyFill="1" applyBorder="1" applyAlignment="1">
      <alignment horizontal="center" vertical="center" wrapText="1"/>
    </xf>
    <xf numFmtId="0" fontId="16" fillId="34" borderId="12" xfId="0" applyFont="1" applyFill="1" applyBorder="1" applyAlignment="1">
      <alignment horizontal="center" vertical="center" wrapText="1"/>
    </xf>
    <xf numFmtId="9" fontId="18" fillId="34" borderId="12" xfId="82" applyNumberFormat="1" applyFont="1" applyFill="1" applyBorder="1" applyAlignment="1">
      <alignment horizontal="center" vertical="center" wrapText="1"/>
    </xf>
    <xf numFmtId="4" fontId="16" fillId="34" borderId="12" xfId="77" applyNumberFormat="1" applyFont="1" applyFill="1" applyBorder="1" applyAlignment="1">
      <alignment horizontal="center" vertical="center" wrapText="1"/>
    </xf>
    <xf numFmtId="0" fontId="16" fillId="0" borderId="0" xfId="1" applyFont="1" applyFill="1" applyBorder="1"/>
    <xf numFmtId="0" fontId="50" fillId="0" borderId="0" xfId="1" applyFont="1" applyFill="1" applyBorder="1" applyAlignment="1">
      <alignment horizontal="left" vertical="top" wrapText="1"/>
    </xf>
    <xf numFmtId="0" fontId="18" fillId="37" borderId="0" xfId="0" applyFont="1" applyFill="1"/>
    <xf numFmtId="0" fontId="16" fillId="37" borderId="0" xfId="1" applyFont="1" applyFill="1"/>
    <xf numFmtId="0" fontId="14" fillId="0" borderId="0" xfId="1" applyFont="1" applyFill="1" applyAlignment="1">
      <alignment horizontal="center" vertical="center" wrapText="1"/>
    </xf>
    <xf numFmtId="0" fontId="17" fillId="0" borderId="0" xfId="1" applyFont="1" applyFill="1" applyAlignment="1">
      <alignment horizontal="left"/>
    </xf>
    <xf numFmtId="0" fontId="56" fillId="0" borderId="0" xfId="0" applyFont="1" applyAlignment="1"/>
    <xf numFmtId="0" fontId="56" fillId="0" borderId="0" xfId="0" applyFont="1" applyAlignment="1">
      <alignment horizontal="center"/>
    </xf>
    <xf numFmtId="0" fontId="16" fillId="37" borderId="0" xfId="1" applyFont="1" applyFill="1" applyAlignment="1">
      <alignment horizontal="center" vertical="center"/>
    </xf>
    <xf numFmtId="0" fontId="16" fillId="37" borderId="0" xfId="1" applyFont="1" applyFill="1" applyAlignment="1">
      <alignment horizontal="center"/>
    </xf>
    <xf numFmtId="0" fontId="16" fillId="37" borderId="0" xfId="1" applyFont="1" applyFill="1" applyAlignment="1">
      <alignment horizontal="center" vertical="center" wrapText="1"/>
    </xf>
    <xf numFmtId="0" fontId="18" fillId="37" borderId="0" xfId="1" applyFont="1" applyFill="1"/>
    <xf numFmtId="0" fontId="10" fillId="37" borderId="0" xfId="1" applyFont="1" applyFill="1" applyAlignment="1">
      <alignment horizontal="center" vertical="center"/>
    </xf>
    <xf numFmtId="0" fontId="10" fillId="37" borderId="0" xfId="1" applyFont="1" applyFill="1" applyAlignment="1">
      <alignment horizontal="center"/>
    </xf>
    <xf numFmtId="0" fontId="10" fillId="37" borderId="0" xfId="1" applyFont="1" applyFill="1"/>
    <xf numFmtId="0" fontId="10" fillId="37" borderId="0" xfId="1" applyFont="1" applyFill="1" applyAlignment="1">
      <alignment horizontal="center" vertical="center" wrapText="1"/>
    </xf>
    <xf numFmtId="49" fontId="18" fillId="37" borderId="0" xfId="1" applyNumberFormat="1" applyFont="1" applyFill="1"/>
    <xf numFmtId="0" fontId="18" fillId="37" borderId="0" xfId="1" applyFont="1" applyFill="1" applyAlignment="1">
      <alignment horizontal="center" vertical="center"/>
    </xf>
    <xf numFmtId="0" fontId="53" fillId="37" borderId="0" xfId="1" applyFont="1" applyFill="1"/>
    <xf numFmtId="0" fontId="50" fillId="37" borderId="0" xfId="1" applyFont="1" applyFill="1" applyBorder="1" applyAlignment="1">
      <alignment horizontal="left" vertical="top" wrapText="1"/>
    </xf>
    <xf numFmtId="0" fontId="51" fillId="37" borderId="0" xfId="1" applyFont="1" applyFill="1" applyAlignment="1">
      <alignment vertical="top" wrapText="1"/>
    </xf>
    <xf numFmtId="0" fontId="51" fillId="37" borderId="0" xfId="1" applyFont="1" applyFill="1" applyAlignment="1">
      <alignment horizontal="center" vertical="top" wrapText="1"/>
    </xf>
    <xf numFmtId="0" fontId="51" fillId="37" borderId="0" xfId="1" applyFont="1" applyFill="1" applyAlignment="1">
      <alignment horizontal="left" vertical="top" wrapText="1"/>
    </xf>
    <xf numFmtId="0" fontId="51" fillId="37" borderId="0" xfId="1" applyFont="1" applyFill="1" applyBorder="1" applyAlignment="1">
      <alignment horizontal="left" vertical="top" wrapText="1"/>
    </xf>
    <xf numFmtId="0" fontId="50" fillId="37" borderId="0" xfId="1" applyFont="1" applyFill="1" applyAlignment="1">
      <alignment vertical="top" wrapText="1"/>
    </xf>
    <xf numFmtId="0" fontId="14" fillId="37" borderId="0" xfId="1" applyFont="1" applyFill="1"/>
    <xf numFmtId="0" fontId="57" fillId="0" borderId="0" xfId="1" applyFont="1" applyFill="1"/>
    <xf numFmtId="0" fontId="57" fillId="37" borderId="0" xfId="1" applyFont="1" applyFill="1"/>
    <xf numFmtId="0" fontId="17" fillId="37" borderId="0" xfId="1" applyFont="1" applyFill="1"/>
    <xf numFmtId="0" fontId="58" fillId="0" borderId="0" xfId="1" applyFont="1" applyFill="1"/>
    <xf numFmtId="0" fontId="51" fillId="37" borderId="0" xfId="1" applyFont="1" applyFill="1"/>
    <xf numFmtId="0" fontId="51" fillId="37" borderId="0" xfId="1" applyFont="1" applyFill="1" applyBorder="1"/>
    <xf numFmtId="0" fontId="50" fillId="37" borderId="0" xfId="1" applyFont="1" applyFill="1" applyBorder="1"/>
    <xf numFmtId="0" fontId="53" fillId="37" borderId="0" xfId="1" applyFont="1" applyFill="1" applyBorder="1"/>
    <xf numFmtId="49" fontId="50" fillId="37" borderId="0" xfId="1" applyNumberFormat="1" applyFont="1" applyFill="1" applyBorder="1" applyAlignment="1">
      <alignment horizontal="center"/>
    </xf>
    <xf numFmtId="0" fontId="50" fillId="37" borderId="0" xfId="1" applyFont="1" applyFill="1" applyBorder="1" applyAlignment="1">
      <alignment horizontal="center" vertical="center"/>
    </xf>
    <xf numFmtId="0" fontId="50" fillId="37" borderId="0" xfId="1" applyFont="1" applyFill="1" applyBorder="1" applyAlignment="1">
      <alignment horizontal="center"/>
    </xf>
    <xf numFmtId="0" fontId="50" fillId="37" borderId="0" xfId="1" applyFont="1" applyFill="1" applyBorder="1" applyAlignment="1">
      <alignment horizontal="center" vertical="center" wrapText="1"/>
    </xf>
    <xf numFmtId="0" fontId="60" fillId="37" borderId="0" xfId="1" applyFont="1" applyFill="1" applyBorder="1"/>
    <xf numFmtId="0" fontId="59" fillId="37" borderId="14" xfId="1" applyFont="1" applyFill="1" applyBorder="1" applyAlignment="1">
      <alignment horizontal="center" vertical="center"/>
    </xf>
    <xf numFmtId="0" fontId="59" fillId="37" borderId="14" xfId="1" applyFont="1" applyFill="1" applyBorder="1" applyAlignment="1">
      <alignment horizontal="center"/>
    </xf>
    <xf numFmtId="9" fontId="60" fillId="37" borderId="14" xfId="37" applyNumberFormat="1" applyFont="1" applyFill="1" applyBorder="1" applyAlignment="1">
      <alignment horizontal="center" vertical="center" wrapText="1"/>
    </xf>
    <xf numFmtId="0" fontId="59" fillId="37" borderId="14" xfId="1" applyFont="1" applyFill="1" applyBorder="1" applyAlignment="1">
      <alignment horizontal="center" vertical="center" wrapText="1"/>
    </xf>
    <xf numFmtId="0" fontId="59" fillId="37" borderId="0" xfId="1" applyFont="1" applyFill="1" applyBorder="1"/>
    <xf numFmtId="0" fontId="60" fillId="37" borderId="0" xfId="1" applyFont="1" applyFill="1"/>
    <xf numFmtId="0" fontId="60" fillId="37" borderId="14" xfId="1" applyFont="1" applyFill="1" applyBorder="1"/>
    <xf numFmtId="0" fontId="59" fillId="37" borderId="12" xfId="1" applyFont="1" applyFill="1" applyBorder="1" applyAlignment="1">
      <alignment horizontal="center" vertical="center" wrapText="1"/>
    </xf>
    <xf numFmtId="0" fontId="59" fillId="37" borderId="12" xfId="1" applyFont="1" applyFill="1" applyBorder="1" applyAlignment="1">
      <alignment horizontal="center"/>
    </xf>
    <xf numFmtId="9" fontId="60" fillId="37" borderId="12" xfId="37" applyNumberFormat="1" applyFont="1" applyFill="1" applyBorder="1" applyAlignment="1">
      <alignment horizontal="center" vertical="center" wrapText="1"/>
    </xf>
    <xf numFmtId="166" fontId="59" fillId="37" borderId="12" xfId="1" applyNumberFormat="1" applyFont="1" applyFill="1" applyBorder="1" applyAlignment="1">
      <alignment horizontal="center"/>
    </xf>
    <xf numFmtId="0" fontId="52" fillId="37" borderId="12" xfId="1" applyFont="1" applyFill="1" applyBorder="1" applyAlignment="1">
      <alignment horizontal="left" vertical="center"/>
    </xf>
    <xf numFmtId="0" fontId="53" fillId="0" borderId="0" xfId="1" applyFont="1" applyFill="1" applyAlignment="1">
      <alignment horizontal="center"/>
    </xf>
    <xf numFmtId="0" fontId="50" fillId="0" borderId="0" xfId="1" applyFont="1" applyFill="1"/>
    <xf numFmtId="0" fontId="59" fillId="37" borderId="17" xfId="1" applyFont="1" applyFill="1" applyBorder="1" applyAlignment="1">
      <alignment horizontal="center"/>
    </xf>
    <xf numFmtId="0" fontId="59" fillId="37" borderId="19" xfId="1" applyFont="1" applyFill="1" applyBorder="1" applyAlignment="1">
      <alignment horizontal="center"/>
    </xf>
    <xf numFmtId="0" fontId="50" fillId="0" borderId="0" xfId="1" applyFont="1" applyFill="1" applyAlignment="1">
      <alignment horizontal="left" vertical="top" wrapText="1"/>
    </xf>
    <xf numFmtId="0" fontId="17" fillId="0" borderId="12" xfId="1" applyFont="1" applyFill="1" applyBorder="1" applyAlignment="1">
      <alignment horizontal="center" vertical="center"/>
    </xf>
    <xf numFmtId="0" fontId="50" fillId="37" borderId="0" xfId="1" applyFont="1" applyFill="1" applyAlignment="1">
      <alignment horizontal="left" vertical="top" wrapText="1"/>
    </xf>
    <xf numFmtId="0" fontId="9" fillId="0" borderId="0" xfId="1" applyFont="1" applyFill="1"/>
    <xf numFmtId="0" fontId="9" fillId="0" borderId="0" xfId="1" applyFont="1" applyFill="1" applyAlignment="1">
      <alignment horizontal="center"/>
    </xf>
    <xf numFmtId="0" fontId="16" fillId="0" borderId="12" xfId="0" applyFont="1" applyFill="1" applyBorder="1" applyAlignment="1">
      <alignment horizontal="center" vertical="center"/>
    </xf>
    <xf numFmtId="9" fontId="16" fillId="0" borderId="12" xfId="82" applyNumberFormat="1" applyFont="1" applyFill="1" applyBorder="1" applyAlignment="1">
      <alignment horizontal="center" vertical="center" wrapText="1"/>
    </xf>
    <xf numFmtId="4" fontId="16" fillId="0" borderId="12" xfId="81" applyNumberFormat="1" applyFont="1" applyFill="1" applyBorder="1" applyAlignment="1">
      <alignment horizontal="center" vertical="center" wrapText="1"/>
    </xf>
    <xf numFmtId="0" fontId="9" fillId="27" borderId="0" xfId="1" applyFont="1" applyFill="1"/>
    <xf numFmtId="0" fontId="9" fillId="0" borderId="0" xfId="1" applyFont="1" applyFill="1" applyAlignment="1">
      <alignment horizontal="center" vertical="center" wrapText="1"/>
    </xf>
    <xf numFmtId="0" fontId="9" fillId="37" borderId="0" xfId="1" applyFont="1" applyFill="1" applyAlignment="1">
      <alignment horizontal="center"/>
    </xf>
    <xf numFmtId="0" fontId="9" fillId="37" borderId="0" xfId="1" applyFont="1" applyFill="1"/>
    <xf numFmtId="0" fontId="9" fillId="37" borderId="0" xfId="1" applyFont="1" applyFill="1" applyAlignment="1">
      <alignment horizontal="center" vertical="center" wrapText="1"/>
    </xf>
    <xf numFmtId="0" fontId="9" fillId="0" borderId="0" xfId="1" applyFont="1" applyFill="1" applyBorder="1"/>
    <xf numFmtId="0" fontId="59" fillId="37" borderId="12" xfId="64" applyFont="1" applyFill="1" applyBorder="1" applyAlignment="1">
      <alignment horizontal="center" vertical="center" wrapText="1"/>
    </xf>
    <xf numFmtId="0" fontId="59" fillId="37" borderId="12" xfId="0" applyFont="1" applyFill="1" applyBorder="1" applyAlignment="1">
      <alignment horizontal="center" vertical="center" wrapText="1"/>
    </xf>
    <xf numFmtId="0" fontId="52" fillId="37" borderId="17" xfId="1" applyFont="1" applyFill="1" applyBorder="1" applyAlignment="1">
      <alignment horizontal="left" vertical="center"/>
    </xf>
    <xf numFmtId="0" fontId="52" fillId="37" borderId="18" xfId="1" applyFont="1" applyFill="1" applyBorder="1" applyAlignment="1">
      <alignment horizontal="left" vertical="center"/>
    </xf>
    <xf numFmtId="0" fontId="60" fillId="0" borderId="0" xfId="1" applyFont="1" applyFill="1"/>
    <xf numFmtId="4" fontId="59" fillId="37" borderId="12" xfId="0" applyNumberFormat="1" applyFont="1" applyFill="1" applyBorder="1" applyAlignment="1">
      <alignment horizontal="center" vertical="center"/>
    </xf>
    <xf numFmtId="4" fontId="59" fillId="0" borderId="12" xfId="0" applyNumberFormat="1" applyFont="1" applyFill="1" applyBorder="1" applyAlignment="1">
      <alignment horizontal="center" vertical="center" wrapText="1"/>
    </xf>
    <xf numFmtId="0" fontId="63" fillId="0" borderId="0" xfId="1" applyFont="1" applyFill="1"/>
    <xf numFmtId="49" fontId="60" fillId="0" borderId="0" xfId="1" applyNumberFormat="1" applyFont="1" applyFill="1" applyAlignment="1">
      <alignment horizontal="center"/>
    </xf>
    <xf numFmtId="0" fontId="60" fillId="0" borderId="0" xfId="1" applyFont="1" applyFill="1" applyAlignment="1">
      <alignment horizontal="center" vertical="center"/>
    </xf>
    <xf numFmtId="0" fontId="60" fillId="0" borderId="0" xfId="1" applyFont="1" applyFill="1" applyAlignment="1">
      <alignment horizontal="center"/>
    </xf>
    <xf numFmtId="0" fontId="60" fillId="0" borderId="0" xfId="1" applyFont="1" applyFill="1" applyAlignment="1">
      <alignment horizontal="center" vertical="center" wrapText="1"/>
    </xf>
    <xf numFmtId="9" fontId="59" fillId="37" borderId="12" xfId="64" applyNumberFormat="1" applyFont="1" applyFill="1" applyBorder="1" applyAlignment="1">
      <alignment horizontal="center" vertical="center" wrapText="1"/>
    </xf>
    <xf numFmtId="49" fontId="59" fillId="37" borderId="12" xfId="64" applyNumberFormat="1" applyFont="1" applyFill="1" applyBorder="1" applyAlignment="1">
      <alignment horizontal="center" vertical="center" wrapText="1"/>
    </xf>
    <xf numFmtId="4" fontId="59" fillId="37" borderId="12" xfId="72" applyNumberFormat="1" applyFont="1" applyFill="1" applyBorder="1" applyAlignment="1">
      <alignment horizontal="center" vertical="center" wrapText="1"/>
    </xf>
    <xf numFmtId="0" fontId="59" fillId="37" borderId="12" xfId="1" applyFont="1" applyFill="1" applyBorder="1" applyAlignment="1">
      <alignment horizontal="center" vertical="center"/>
    </xf>
    <xf numFmtId="4" fontId="59" fillId="37" borderId="12" xfId="0" applyNumberFormat="1" applyFont="1" applyFill="1" applyBorder="1" applyAlignment="1">
      <alignment horizontal="center" vertical="center" wrapText="1"/>
    </xf>
    <xf numFmtId="0" fontId="59" fillId="37" borderId="12" xfId="63" applyFont="1" applyFill="1" applyBorder="1" applyAlignment="1">
      <alignment horizontal="center" vertical="center" wrapText="1"/>
    </xf>
    <xf numFmtId="9" fontId="59" fillId="37" borderId="12" xfId="63" applyNumberFormat="1" applyFont="1" applyFill="1" applyBorder="1" applyAlignment="1">
      <alignment horizontal="center" vertical="center" wrapText="1"/>
    </xf>
    <xf numFmtId="17" fontId="59" fillId="37" borderId="12" xfId="63" applyNumberFormat="1" applyFont="1" applyFill="1" applyBorder="1" applyAlignment="1">
      <alignment horizontal="center" vertical="center" wrapText="1"/>
    </xf>
    <xf numFmtId="0" fontId="59" fillId="37" borderId="20" xfId="63" applyFont="1" applyFill="1" applyBorder="1" applyAlignment="1">
      <alignment horizontal="center" vertical="center" wrapText="1"/>
    </xf>
    <xf numFmtId="0" fontId="59" fillId="37" borderId="21" xfId="63" applyFont="1" applyFill="1" applyBorder="1" applyAlignment="1">
      <alignment horizontal="center" vertical="center" wrapText="1"/>
    </xf>
    <xf numFmtId="0" fontId="60" fillId="37" borderId="12" xfId="0" applyFont="1" applyFill="1" applyBorder="1" applyAlignment="1">
      <alignment horizontal="center" vertical="center" wrapText="1"/>
    </xf>
    <xf numFmtId="0" fontId="59" fillId="37" borderId="12" xfId="63" applyFont="1" applyFill="1" applyBorder="1" applyAlignment="1">
      <alignment horizontal="center" vertical="center"/>
    </xf>
    <xf numFmtId="9" fontId="59" fillId="37" borderId="12" xfId="63" applyNumberFormat="1" applyFont="1" applyFill="1" applyBorder="1" applyAlignment="1">
      <alignment horizontal="center" vertical="center"/>
    </xf>
    <xf numFmtId="3" fontId="59" fillId="37" borderId="12" xfId="0" applyNumberFormat="1" applyFont="1" applyFill="1" applyBorder="1" applyAlignment="1">
      <alignment horizontal="center" vertical="center" wrapText="1"/>
    </xf>
    <xf numFmtId="0" fontId="59" fillId="37" borderId="12" xfId="0" applyFont="1" applyFill="1" applyBorder="1" applyAlignment="1">
      <alignment horizontal="center" vertical="center"/>
    </xf>
    <xf numFmtId="0" fontId="59" fillId="37" borderId="12" xfId="82" applyFont="1" applyFill="1" applyBorder="1" applyAlignment="1">
      <alignment horizontal="center" vertical="center" wrapText="1"/>
    </xf>
    <xf numFmtId="49" fontId="59" fillId="37" borderId="12" xfId="155" applyNumberFormat="1" applyFont="1" applyFill="1" applyBorder="1" applyAlignment="1">
      <alignment horizontal="center" vertical="center" wrapText="1"/>
    </xf>
    <xf numFmtId="9" fontId="59" fillId="37" borderId="21" xfId="63" applyNumberFormat="1" applyFont="1" applyFill="1" applyBorder="1" applyAlignment="1">
      <alignment horizontal="center" vertical="center" wrapText="1"/>
    </xf>
    <xf numFmtId="3" fontId="59" fillId="37" borderId="12" xfId="0" applyNumberFormat="1" applyFont="1" applyFill="1" applyBorder="1" applyAlignment="1">
      <alignment horizontal="center" vertical="center"/>
    </xf>
    <xf numFmtId="3" fontId="59" fillId="37" borderId="12" xfId="63" applyNumberFormat="1" applyFont="1" applyFill="1" applyBorder="1" applyAlignment="1">
      <alignment horizontal="center" vertical="center" wrapText="1"/>
    </xf>
    <xf numFmtId="3" fontId="59" fillId="37" borderId="14" xfId="0" applyNumberFormat="1" applyFont="1" applyFill="1" applyBorder="1" applyAlignment="1">
      <alignment horizontal="center" vertical="center" wrapText="1"/>
    </xf>
    <xf numFmtId="0" fontId="59" fillId="37" borderId="14" xfId="0" applyFont="1" applyFill="1" applyBorder="1" applyAlignment="1">
      <alignment horizontal="center" vertical="center"/>
    </xf>
    <xf numFmtId="0" fontId="59" fillId="37" borderId="14" xfId="63" applyFont="1" applyFill="1" applyBorder="1" applyAlignment="1">
      <alignment horizontal="center" vertical="center"/>
    </xf>
    <xf numFmtId="0" fontId="59" fillId="37" borderId="12" xfId="37" applyFont="1" applyFill="1" applyBorder="1" applyAlignment="1">
      <alignment horizontal="center" vertical="center" wrapText="1"/>
    </xf>
    <xf numFmtId="9" fontId="59" fillId="37" borderId="12" xfId="0" applyNumberFormat="1" applyFont="1" applyFill="1" applyBorder="1" applyAlignment="1">
      <alignment horizontal="center" vertical="center" wrapText="1"/>
    </xf>
    <xf numFmtId="49" fontId="59" fillId="37" borderId="12" xfId="37" applyNumberFormat="1" applyFont="1" applyFill="1" applyBorder="1" applyAlignment="1">
      <alignment horizontal="center" vertical="center" wrapText="1"/>
    </xf>
    <xf numFmtId="4" fontId="59" fillId="37" borderId="14" xfId="0" applyNumberFormat="1" applyFont="1" applyFill="1" applyBorder="1" applyAlignment="1">
      <alignment horizontal="center" vertical="center"/>
    </xf>
    <xf numFmtId="0" fontId="64" fillId="37" borderId="12" xfId="82" applyFont="1" applyFill="1" applyBorder="1" applyAlignment="1">
      <alignment horizontal="center" vertical="center" wrapText="1"/>
    </xf>
    <xf numFmtId="0" fontId="64" fillId="37" borderId="12" xfId="63" applyFont="1" applyFill="1" applyBorder="1" applyAlignment="1">
      <alignment horizontal="center" vertical="center" wrapText="1"/>
    </xf>
    <xf numFmtId="9" fontId="64" fillId="37" borderId="12" xfId="63" applyNumberFormat="1" applyFont="1" applyFill="1" applyBorder="1" applyAlignment="1">
      <alignment horizontal="center" vertical="center" wrapText="1"/>
    </xf>
    <xf numFmtId="4" fontId="64" fillId="37" borderId="12" xfId="81" applyNumberFormat="1" applyFont="1" applyFill="1" applyBorder="1" applyAlignment="1">
      <alignment horizontal="center" vertical="center" wrapText="1"/>
    </xf>
    <xf numFmtId="3" fontId="64" fillId="37" borderId="12" xfId="82" applyNumberFormat="1" applyFont="1" applyFill="1" applyBorder="1" applyAlignment="1">
      <alignment horizontal="center" vertical="center" wrapText="1"/>
    </xf>
    <xf numFmtId="2" fontId="64" fillId="37" borderId="12" xfId="63" applyNumberFormat="1" applyFont="1" applyFill="1" applyBorder="1" applyAlignment="1">
      <alignment horizontal="center" vertical="center" wrapText="1"/>
    </xf>
    <xf numFmtId="4" fontId="64" fillId="37" borderId="12" xfId="82" applyNumberFormat="1" applyFont="1" applyFill="1" applyBorder="1" applyAlignment="1">
      <alignment horizontal="center" vertical="center" wrapText="1"/>
    </xf>
    <xf numFmtId="4" fontId="64" fillId="37" borderId="12" xfId="63" applyNumberFormat="1" applyFont="1" applyFill="1" applyBorder="1" applyAlignment="1">
      <alignment horizontal="center" vertical="center" wrapText="1"/>
    </xf>
    <xf numFmtId="0" fontId="52" fillId="37" borderId="12" xfId="63" applyFont="1" applyFill="1" applyBorder="1" applyAlignment="1">
      <alignment horizontal="center" vertical="center" wrapText="1"/>
    </xf>
    <xf numFmtId="49" fontId="52" fillId="37" borderId="12" xfId="63" applyNumberFormat="1" applyFont="1" applyFill="1" applyBorder="1" applyAlignment="1">
      <alignment horizontal="center" vertical="center" wrapText="1"/>
    </xf>
    <xf numFmtId="1" fontId="52" fillId="37" borderId="12" xfId="63" applyNumberFormat="1" applyFont="1" applyFill="1" applyBorder="1" applyAlignment="1">
      <alignment horizontal="center" vertical="center" wrapText="1"/>
    </xf>
    <xf numFmtId="0" fontId="52" fillId="37" borderId="12" xfId="1" applyFont="1" applyFill="1" applyBorder="1" applyAlignment="1">
      <alignment horizontal="center" vertical="center"/>
    </xf>
    <xf numFmtId="49" fontId="52" fillId="37" borderId="12" xfId="1" applyNumberFormat="1" applyFont="1" applyFill="1" applyBorder="1" applyAlignment="1">
      <alignment horizontal="center" vertical="center"/>
    </xf>
    <xf numFmtId="0" fontId="52" fillId="37" borderId="12" xfId="1" applyFont="1" applyFill="1" applyBorder="1" applyAlignment="1">
      <alignment horizontal="center" vertical="center" wrapText="1"/>
    </xf>
    <xf numFmtId="4" fontId="59" fillId="37" borderId="12" xfId="1" applyNumberFormat="1" applyFont="1" applyFill="1" applyBorder="1" applyAlignment="1">
      <alignment horizontal="center" vertical="center" wrapText="1"/>
    </xf>
    <xf numFmtId="0" fontId="59" fillId="37" borderId="14" xfId="0" applyFont="1" applyFill="1" applyBorder="1" applyAlignment="1">
      <alignment horizontal="justify" vertical="center" wrapText="1"/>
    </xf>
    <xf numFmtId="0" fontId="17" fillId="0" borderId="12" xfId="1" applyFont="1" applyFill="1" applyBorder="1" applyAlignment="1">
      <alignment wrapText="1"/>
    </xf>
    <xf numFmtId="0" fontId="16" fillId="0" borderId="12" xfId="1" applyFont="1" applyFill="1" applyBorder="1" applyAlignment="1">
      <alignment wrapText="1"/>
    </xf>
    <xf numFmtId="0" fontId="17" fillId="0" borderId="12" xfId="1" applyFont="1" applyFill="1" applyBorder="1" applyAlignment="1">
      <alignment horizontal="left" vertical="center" wrapText="1"/>
    </xf>
    <xf numFmtId="0" fontId="16" fillId="0" borderId="12" xfId="1" applyFont="1" applyFill="1" applyBorder="1" applyAlignment="1">
      <alignment horizontal="left" vertical="center" wrapText="1"/>
    </xf>
    <xf numFmtId="0" fontId="17" fillId="0" borderId="12" xfId="1" applyFont="1" applyFill="1" applyBorder="1" applyAlignment="1">
      <alignment horizontal="center" vertical="center" wrapText="1"/>
    </xf>
    <xf numFmtId="0" fontId="17" fillId="0" borderId="12" xfId="1" applyFont="1" applyFill="1" applyBorder="1" applyAlignment="1">
      <alignment horizontal="center"/>
    </xf>
    <xf numFmtId="0" fontId="52" fillId="0" borderId="0" xfId="1" applyFont="1" applyFill="1" applyAlignment="1">
      <alignment horizontal="center" wrapText="1"/>
    </xf>
    <xf numFmtId="0" fontId="50" fillId="0" borderId="0" xfId="1" applyFont="1" applyFill="1" applyAlignment="1">
      <alignment horizontal="left" vertical="top" wrapText="1"/>
    </xf>
    <xf numFmtId="0" fontId="17" fillId="0" borderId="12" xfId="1" applyFont="1" applyFill="1" applyBorder="1" applyAlignment="1">
      <alignment horizontal="center" vertical="center"/>
    </xf>
    <xf numFmtId="0" fontId="17" fillId="0" borderId="12" xfId="1" applyFont="1" applyFill="1" applyBorder="1" applyAlignment="1">
      <alignment horizontal="left" vertical="top"/>
    </xf>
    <xf numFmtId="0" fontId="18" fillId="34" borderId="15" xfId="1" applyFont="1" applyFill="1" applyBorder="1" applyAlignment="1">
      <alignment horizontal="left" vertical="center"/>
    </xf>
    <xf numFmtId="0" fontId="18" fillId="34" borderId="16" xfId="1" applyFont="1" applyFill="1" applyBorder="1" applyAlignment="1">
      <alignment horizontal="left" vertical="center"/>
    </xf>
    <xf numFmtId="0" fontId="18" fillId="34" borderId="14" xfId="1" applyFont="1" applyFill="1" applyBorder="1" applyAlignment="1">
      <alignment horizontal="left" vertical="center"/>
    </xf>
    <xf numFmtId="0" fontId="18" fillId="34" borderId="15" xfId="1" applyFont="1" applyFill="1" applyBorder="1" applyAlignment="1">
      <alignment horizontal="center" vertical="center" wrapText="1"/>
    </xf>
    <xf numFmtId="0" fontId="18" fillId="34" borderId="14" xfId="1" applyFont="1" applyFill="1" applyBorder="1" applyAlignment="1">
      <alignment horizontal="center" vertical="center" wrapText="1"/>
    </xf>
    <xf numFmtId="0" fontId="50" fillId="37" borderId="0" xfId="1" applyFont="1" applyFill="1" applyAlignment="1">
      <alignment horizontal="left" vertical="top" wrapText="1"/>
    </xf>
    <xf numFmtId="0" fontId="52" fillId="37" borderId="12" xfId="1" applyFont="1" applyFill="1" applyBorder="1" applyAlignment="1">
      <alignment wrapText="1"/>
    </xf>
    <xf numFmtId="0" fontId="60" fillId="37" borderId="12" xfId="1" applyFont="1" applyFill="1" applyBorder="1" applyAlignment="1">
      <alignment wrapText="1"/>
    </xf>
    <xf numFmtId="0" fontId="53" fillId="0" borderId="0" xfId="1" applyFont="1" applyFill="1" applyAlignment="1">
      <alignment horizontal="left"/>
    </xf>
    <xf numFmtId="0" fontId="61" fillId="0" borderId="0" xfId="0" applyFont="1" applyAlignment="1"/>
  </cellXfs>
  <cellStyles count="156">
    <cellStyle name="??" xfId="1"/>
    <cellStyle name="?? 2" xfId="2"/>
    <cellStyle name="?? 3" xfId="152"/>
    <cellStyle name="??_ЦЕНА КК" xfId="3"/>
    <cellStyle name="”ќђќ‘ћ‚›‰" xfId="5"/>
    <cellStyle name="”љ‘ђћ‚ђќќ›‰" xfId="6"/>
    <cellStyle name="„…ќ…†ќ›‰" xfId="7"/>
    <cellStyle name="‡ђѓћ‹ћ‚ћљ1" xfId="8"/>
    <cellStyle name="‡ђѓћ‹ћ‚ћљ2" xfId="9"/>
    <cellStyle name="’ћѓћ‚›‰" xfId="4"/>
    <cellStyle name="20% - Акцент1 2" xfId="10"/>
    <cellStyle name="20% - Акцент1 2 2" xfId="111"/>
    <cellStyle name="20% - Акцент2 2" xfId="11"/>
    <cellStyle name="20% - Акцент2 2 2" xfId="112"/>
    <cellStyle name="20% - Акцент3 2" xfId="12"/>
    <cellStyle name="20% - Акцент3 2 2" xfId="113"/>
    <cellStyle name="20% - Акцент4 2" xfId="13"/>
    <cellStyle name="20% - Акцент4 2 2" xfId="114"/>
    <cellStyle name="20% - Акцент5 2" xfId="14"/>
    <cellStyle name="20% - Акцент5 2 2" xfId="115"/>
    <cellStyle name="20% - Акцент6 2" xfId="15"/>
    <cellStyle name="20% - Акцент6 2 2" xfId="116"/>
    <cellStyle name="40% - Акцент1 2" xfId="16"/>
    <cellStyle name="40% - Акцент1 2 2" xfId="117"/>
    <cellStyle name="40% - Акцент2 2" xfId="17"/>
    <cellStyle name="40% - Акцент2 2 2" xfId="118"/>
    <cellStyle name="40% - Акцент3 2" xfId="18"/>
    <cellStyle name="40% - Акцент3 2 2" xfId="119"/>
    <cellStyle name="40% - Акцент4 2" xfId="19"/>
    <cellStyle name="40% - Акцент4 2 2" xfId="120"/>
    <cellStyle name="40% - Акцент5 2" xfId="20"/>
    <cellStyle name="40% - Акцент5 2 2" xfId="121"/>
    <cellStyle name="40% - Акцент6 2" xfId="21"/>
    <cellStyle name="40% - Акцент6 2 2" xfId="122"/>
    <cellStyle name="60% - Акцент1 2" xfId="22"/>
    <cellStyle name="60% - Акцент2 2" xfId="23"/>
    <cellStyle name="60% - Акцент3 2" xfId="24"/>
    <cellStyle name="60% - Акцент4 2" xfId="25"/>
    <cellStyle name="60% - Акцент5 2" xfId="26"/>
    <cellStyle name="60% - Акцент6 2" xfId="27"/>
    <cellStyle name="Normal1" xfId="28"/>
    <cellStyle name="piw#" xfId="29"/>
    <cellStyle name="piw%" xfId="30"/>
    <cellStyle name="Price_Body" xfId="31"/>
    <cellStyle name="SAPBEXchaText" xfId="32"/>
    <cellStyle name="SAPBEXformats" xfId="33"/>
    <cellStyle name="SAPBEXHLevel3" xfId="34"/>
    <cellStyle name="SAPBEXstdData" xfId="35"/>
    <cellStyle name="SAPBEXstdItemX" xfId="36"/>
    <cellStyle name="Standard_BA-09-BA-LI-0141-R00_e" xfId="37"/>
    <cellStyle name="Акцент1 2" xfId="38"/>
    <cellStyle name="Акцент2 2" xfId="39"/>
    <cellStyle name="Акцент3 2" xfId="40"/>
    <cellStyle name="Акцент4 2" xfId="41"/>
    <cellStyle name="Акцент5 2" xfId="42"/>
    <cellStyle name="Акцент6 2" xfId="43"/>
    <cellStyle name="Беззащитный" xfId="44"/>
    <cellStyle name="Ввод  2" xfId="45"/>
    <cellStyle name="Вывод 2" xfId="46"/>
    <cellStyle name="Вычисление 2" xfId="47"/>
    <cellStyle name="Денежный 2" xfId="48"/>
    <cellStyle name="Денежный 3" xfId="49"/>
    <cellStyle name="Денежный 3 2" xfId="50"/>
    <cellStyle name="Денежный 4" xfId="51"/>
    <cellStyle name="Денежный 4 2" xfId="52"/>
    <cellStyle name="Заголовок 1 2" xfId="53"/>
    <cellStyle name="Заголовок 2 2" xfId="54"/>
    <cellStyle name="Заголовок 3 2" xfId="55"/>
    <cellStyle name="Заголовок 4 2" xfId="56"/>
    <cellStyle name="Защитный" xfId="57"/>
    <cellStyle name="Итог 2" xfId="58"/>
    <cellStyle name="КАНДАГАЧ тел3-33-96" xfId="59"/>
    <cellStyle name="Контрольная ячейка 2" xfId="60"/>
    <cellStyle name="Название 2" xfId="61"/>
    <cellStyle name="Нейтральный 2" xfId="62"/>
    <cellStyle name="Обычный" xfId="0" builtinId="0"/>
    <cellStyle name="Обычный 15" xfId="144"/>
    <cellStyle name="Обычный 15 2" xfId="153"/>
    <cellStyle name="Обычный 2" xfId="63"/>
    <cellStyle name="Обычный 2 2" xfId="138"/>
    <cellStyle name="Обычный 2 2 2" xfId="64"/>
    <cellStyle name="Обычный 2 2 2 2" xfId="154"/>
    <cellStyle name="Обычный 2 2 3" xfId="148"/>
    <cellStyle name="Обычный 2 4 3" xfId="143"/>
    <cellStyle name="Обычный 2 9" xfId="137"/>
    <cellStyle name="Обычный 3" xfId="65"/>
    <cellStyle name="Обычный 3 2" xfId="66"/>
    <cellStyle name="Обычный 3 2 2" xfId="141"/>
    <cellStyle name="Обычный 3 2_Прочие соц. выплаты" xfId="150"/>
    <cellStyle name="Обычный 4" xfId="67"/>
    <cellStyle name="Обычный 4 2" xfId="68"/>
    <cellStyle name="Обычный 4 2 2" xfId="69"/>
    <cellStyle name="Обычный 4 2 2 2" xfId="125"/>
    <cellStyle name="Обычный 4 2 2 2 2" xfId="134"/>
    <cellStyle name="Обычный 4 2 2 3" xfId="130"/>
    <cellStyle name="Обычный 4 2 3" xfId="124"/>
    <cellStyle name="Обычный 4 2 3 2" xfId="133"/>
    <cellStyle name="Обычный 4 2 4" xfId="129"/>
    <cellStyle name="Обычный 4 3" xfId="70"/>
    <cellStyle name="Обычный 4 3 2" xfId="126"/>
    <cellStyle name="Обычный 4 3 2 2" xfId="135"/>
    <cellStyle name="Обычный 4 3 3" xfId="131"/>
    <cellStyle name="Обычный 4 4" xfId="123"/>
    <cellStyle name="Обычный 4 4 2" xfId="132"/>
    <cellStyle name="Обычный 4 5" xfId="128"/>
    <cellStyle name="Обычный 4 6" xfId="136"/>
    <cellStyle name="Обычный 4 7" xfId="151"/>
    <cellStyle name="Обычный 4 8" xfId="145"/>
    <cellStyle name="Обычный 5" xfId="71"/>
    <cellStyle name="Обычный 6" xfId="72"/>
    <cellStyle name="Обычный 6 2" xfId="127"/>
    <cellStyle name="Обычный 6 3" xfId="146"/>
    <cellStyle name="Обычный 7" xfId="73"/>
    <cellStyle name="Обычный 7 2" xfId="74"/>
    <cellStyle name="Обычный 8" xfId="75"/>
    <cellStyle name="Обычный 9" xfId="139"/>
    <cellStyle name="Обычный 9 2" xfId="140"/>
    <cellStyle name="Обычный_Бюджет СГЭ 2011" xfId="76"/>
    <cellStyle name="Обычный_ДополнГП-2006" xfId="77"/>
    <cellStyle name="Обычный_ЗАЯВКА ТМЦ  НА 2009 ГОД" xfId="78"/>
    <cellStyle name="Обычный_Калькуляция ККТ" xfId="79"/>
    <cellStyle name="Обычный_Класификатор" xfId="80"/>
    <cellStyle name="Обычный_Книга1" xfId="81"/>
    <cellStyle name="Обычный_Лист1" xfId="82"/>
    <cellStyle name="Обычный_УшНУ Бюджет Атасу-Алашанькоу на 2010" xfId="83"/>
    <cellStyle name="Обычный_Шаблон сводного отчета ГЗ по статьям БП" xfId="155"/>
    <cellStyle name="Плохой 2" xfId="84"/>
    <cellStyle name="Пояснение 2" xfId="85"/>
    <cellStyle name="Примечание 2" xfId="86"/>
    <cellStyle name="Процентный" xfId="87" builtinId="5"/>
    <cellStyle name="Связанная ячейка 2" xfId="88"/>
    <cellStyle name="Стиль 1" xfId="89"/>
    <cellStyle name="Стиль 1 2" xfId="90"/>
    <cellStyle name="Стиль 1 3" xfId="149"/>
    <cellStyle name="Стиль_названий" xfId="91"/>
    <cellStyle name="Текст предупреждения 2" xfId="92"/>
    <cellStyle name="Тысячи [0]_3Com" xfId="93"/>
    <cellStyle name="Тысячи_3Com" xfId="94"/>
    <cellStyle name="Финансовый 10 2" xfId="95"/>
    <cellStyle name="Финансовый 2" xfId="96"/>
    <cellStyle name="Финансовый 2 2" xfId="142"/>
    <cellStyle name="Финансовый 2 3" xfId="97"/>
    <cellStyle name="Финансовый 2 4" xfId="147"/>
    <cellStyle name="Финансовый 3" xfId="98"/>
    <cellStyle name="Финансовый 3 2" xfId="99"/>
    <cellStyle name="Финансовый 4" xfId="100"/>
    <cellStyle name="Финансовый 4 2" xfId="101"/>
    <cellStyle name="Финансовый 5" xfId="102"/>
    <cellStyle name="Финансовый 5 2" xfId="103"/>
    <cellStyle name="Финансовый 6" xfId="104"/>
    <cellStyle name="Финансовый 7" xfId="105"/>
    <cellStyle name="Финансовый 7 2" xfId="106"/>
    <cellStyle name="Хороший 2" xfId="107"/>
    <cellStyle name="Џђћ–…ќ’ќ›‰" xfId="108"/>
    <cellStyle name="千位分隔_PMCCostEstimation（IlfPrice）" xfId="109"/>
    <cellStyle name="常规_Budget Code @June 99" xfId="1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96"/>
  <sheetViews>
    <sheetView view="pageBreakPreview" topLeftCell="F137" zoomScale="55" zoomScaleNormal="75" zoomScaleSheetLayoutView="55" workbookViewId="0">
      <selection activeCell="A140" sqref="A140:X141"/>
    </sheetView>
  </sheetViews>
  <sheetFormatPr defaultColWidth="9.140625" defaultRowHeight="15.75"/>
  <cols>
    <col min="1" max="1" width="8.140625" style="12" customWidth="1"/>
    <col min="2" max="2" width="17.7109375" style="12" customWidth="1"/>
    <col min="3" max="3" width="22.7109375" style="26" customWidth="1"/>
    <col min="4" max="4" width="30" style="22" customWidth="1"/>
    <col min="5" max="5" width="53.42578125" style="12" customWidth="1"/>
    <col min="6" max="6" width="49.7109375" style="5" customWidth="1"/>
    <col min="7" max="7" width="13.42578125" style="6" customWidth="1"/>
    <col min="8" max="8" width="16" style="5" customWidth="1"/>
    <col min="9" max="9" width="13.140625" style="5" customWidth="1"/>
    <col min="10" max="10" width="13.7109375" style="5" customWidth="1"/>
    <col min="11" max="11" width="14.85546875" style="5" customWidth="1"/>
    <col min="12" max="12" width="23.140625" style="5" customWidth="1"/>
    <col min="13" max="13" width="13.42578125" style="5" customWidth="1"/>
    <col min="14" max="14" width="17" style="9" customWidth="1"/>
    <col min="15" max="15" width="31" style="12" customWidth="1"/>
    <col min="16" max="16" width="9.85546875" style="5" customWidth="1"/>
    <col min="17" max="17" width="11" style="5" customWidth="1"/>
    <col min="18" max="18" width="20.28515625" style="5" customWidth="1"/>
    <col min="19" max="19" width="21.85546875" style="6" customWidth="1"/>
    <col min="20" max="20" width="27.42578125" style="8" customWidth="1"/>
    <col min="21" max="21" width="23.42578125" style="6" customWidth="1"/>
    <col min="22" max="23" width="9.140625" style="5"/>
    <col min="24" max="24" width="11.7109375" style="5" customWidth="1"/>
    <col min="25" max="25" width="13.5703125" style="5" customWidth="1"/>
    <col min="26" max="26" width="12.5703125" style="5" customWidth="1"/>
    <col min="27" max="16384" width="9.140625" style="5"/>
  </cols>
  <sheetData>
    <row r="1" spans="1:24" ht="33.75" customHeight="1">
      <c r="F1" s="211"/>
      <c r="G1" s="212"/>
      <c r="H1" s="211"/>
      <c r="I1" s="211"/>
      <c r="J1" s="211"/>
      <c r="K1" s="211"/>
      <c r="L1" s="211"/>
      <c r="M1" s="211"/>
      <c r="N1" s="211"/>
      <c r="P1" s="211"/>
      <c r="Q1" s="211"/>
      <c r="R1" s="211"/>
      <c r="S1" s="212"/>
      <c r="T1" s="212"/>
      <c r="U1" s="212"/>
      <c r="V1" s="211"/>
      <c r="W1" s="211"/>
      <c r="X1" s="211"/>
    </row>
    <row r="2" spans="1:24" ht="16.5" thickBot="1">
      <c r="F2" s="211"/>
      <c r="G2" s="212"/>
      <c r="H2" s="211"/>
      <c r="I2" s="211"/>
      <c r="J2" s="211"/>
      <c r="K2" s="211"/>
      <c r="L2" s="211"/>
      <c r="M2" s="211"/>
      <c r="N2" s="211"/>
      <c r="P2" s="211"/>
      <c r="Q2" s="211"/>
      <c r="R2" s="211"/>
      <c r="S2" s="212"/>
      <c r="T2" s="46" t="s">
        <v>0</v>
      </c>
      <c r="U2" s="47"/>
      <c r="V2" s="47"/>
      <c r="W2" s="47"/>
      <c r="X2" s="211"/>
    </row>
    <row r="3" spans="1:24" ht="32.25" customHeight="1">
      <c r="F3" s="211"/>
      <c r="G3" s="212"/>
      <c r="H3" s="211"/>
      <c r="I3" s="211"/>
      <c r="J3" s="211"/>
      <c r="K3" s="211"/>
      <c r="L3" s="211"/>
      <c r="M3" s="211"/>
      <c r="N3" s="211"/>
      <c r="P3" s="211"/>
      <c r="Q3" s="211"/>
      <c r="R3" s="211"/>
      <c r="S3" s="212"/>
      <c r="T3" s="212"/>
      <c r="U3" s="212"/>
      <c r="V3" s="211"/>
      <c r="W3" s="211"/>
      <c r="X3" s="211"/>
    </row>
    <row r="4" spans="1:24" ht="35.25" customHeight="1">
      <c r="A4" s="283" t="s">
        <v>1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</row>
    <row r="5" spans="1:24">
      <c r="F5" s="211"/>
      <c r="G5" s="212"/>
      <c r="H5" s="211"/>
      <c r="I5" s="211"/>
      <c r="J5" s="211"/>
      <c r="K5" s="211"/>
      <c r="L5" s="211"/>
      <c r="M5" s="211"/>
      <c r="N5" s="211"/>
      <c r="P5" s="211"/>
      <c r="Q5" s="211"/>
      <c r="R5" s="211"/>
      <c r="S5" s="212"/>
      <c r="T5" s="212"/>
      <c r="U5" s="212"/>
      <c r="V5" s="211"/>
      <c r="W5" s="211"/>
      <c r="X5" s="211"/>
    </row>
    <row r="6" spans="1:24" ht="140.25" customHeight="1">
      <c r="A6" s="59" t="s">
        <v>2</v>
      </c>
      <c r="B6" s="59" t="s">
        <v>3</v>
      </c>
      <c r="C6" s="64" t="s">
        <v>4</v>
      </c>
      <c r="D6" s="59" t="s">
        <v>5</v>
      </c>
      <c r="E6" s="59" t="s">
        <v>6</v>
      </c>
      <c r="F6" s="59" t="s">
        <v>7</v>
      </c>
      <c r="G6" s="59" t="s">
        <v>8</v>
      </c>
      <c r="H6" s="59" t="s">
        <v>9</v>
      </c>
      <c r="I6" s="59" t="s">
        <v>10</v>
      </c>
      <c r="J6" s="59" t="s">
        <v>11</v>
      </c>
      <c r="K6" s="59" t="s">
        <v>12</v>
      </c>
      <c r="L6" s="59" t="s">
        <v>13</v>
      </c>
      <c r="M6" s="59" t="s">
        <v>14</v>
      </c>
      <c r="N6" s="59" t="s">
        <v>15</v>
      </c>
      <c r="O6" s="59" t="s">
        <v>16</v>
      </c>
      <c r="P6" s="59" t="s">
        <v>17</v>
      </c>
      <c r="Q6" s="59" t="s">
        <v>18</v>
      </c>
      <c r="R6" s="60" t="s">
        <v>19</v>
      </c>
      <c r="S6" s="59" t="s">
        <v>20</v>
      </c>
      <c r="T6" s="59" t="s">
        <v>21</v>
      </c>
      <c r="U6" s="59" t="s">
        <v>22</v>
      </c>
      <c r="V6" s="59" t="s">
        <v>23</v>
      </c>
      <c r="W6" s="59" t="s">
        <v>24</v>
      </c>
      <c r="X6" s="59" t="s">
        <v>25</v>
      </c>
    </row>
    <row r="7" spans="1:24">
      <c r="A7" s="209">
        <v>1</v>
      </c>
      <c r="B7" s="209">
        <v>2</v>
      </c>
      <c r="C7" s="65">
        <v>3</v>
      </c>
      <c r="D7" s="209">
        <v>4</v>
      </c>
      <c r="E7" s="209">
        <v>5</v>
      </c>
      <c r="F7" s="209">
        <v>6</v>
      </c>
      <c r="G7" s="209">
        <v>7</v>
      </c>
      <c r="H7" s="209">
        <v>8</v>
      </c>
      <c r="I7" s="209">
        <v>9</v>
      </c>
      <c r="J7" s="209">
        <v>10</v>
      </c>
      <c r="K7" s="209">
        <v>11</v>
      </c>
      <c r="L7" s="209">
        <v>12</v>
      </c>
      <c r="M7" s="209">
        <v>13</v>
      </c>
      <c r="N7" s="209">
        <v>14</v>
      </c>
      <c r="O7" s="209">
        <v>15</v>
      </c>
      <c r="P7" s="209">
        <v>16</v>
      </c>
      <c r="Q7" s="209">
        <v>17</v>
      </c>
      <c r="R7" s="209">
        <v>18</v>
      </c>
      <c r="S7" s="209">
        <v>19</v>
      </c>
      <c r="T7" s="209">
        <v>20</v>
      </c>
      <c r="U7" s="209">
        <v>21</v>
      </c>
      <c r="V7" s="209">
        <v>22</v>
      </c>
      <c r="W7" s="209">
        <v>23</v>
      </c>
      <c r="X7" s="209">
        <v>24</v>
      </c>
    </row>
    <row r="8" spans="1:24" ht="17.25" customHeight="1">
      <c r="A8" s="277" t="s">
        <v>26</v>
      </c>
      <c r="B8" s="278"/>
      <c r="C8" s="278"/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278"/>
      <c r="P8" s="278"/>
      <c r="Q8" s="278"/>
      <c r="R8" s="278"/>
      <c r="S8" s="278"/>
      <c r="T8" s="278"/>
      <c r="U8" s="278"/>
      <c r="V8" s="278"/>
      <c r="W8" s="278"/>
      <c r="X8" s="278"/>
    </row>
    <row r="9" spans="1:24" s="1" customFormat="1" ht="108" customHeight="1">
      <c r="A9" s="95" t="s">
        <v>27</v>
      </c>
      <c r="B9" s="95" t="s">
        <v>28</v>
      </c>
      <c r="C9" s="78" t="s">
        <v>29</v>
      </c>
      <c r="D9" s="76" t="s">
        <v>30</v>
      </c>
      <c r="E9" s="76" t="s">
        <v>31</v>
      </c>
      <c r="F9" s="76" t="s">
        <v>32</v>
      </c>
      <c r="G9" s="67" t="s">
        <v>33</v>
      </c>
      <c r="H9" s="72">
        <v>1</v>
      </c>
      <c r="I9" s="95">
        <v>750000000</v>
      </c>
      <c r="J9" s="73" t="s">
        <v>34</v>
      </c>
      <c r="K9" s="73" t="s">
        <v>35</v>
      </c>
      <c r="L9" s="68" t="s">
        <v>36</v>
      </c>
      <c r="M9" s="95" t="s">
        <v>37</v>
      </c>
      <c r="N9" s="77" t="s">
        <v>38</v>
      </c>
      <c r="O9" s="77" t="s">
        <v>39</v>
      </c>
      <c r="P9" s="95">
        <v>245</v>
      </c>
      <c r="Q9" s="68" t="s">
        <v>40</v>
      </c>
      <c r="R9" s="74">
        <v>632488.82208588952</v>
      </c>
      <c r="S9" s="57">
        <v>14.873000000000001</v>
      </c>
      <c r="T9" s="74">
        <v>9407006.25</v>
      </c>
      <c r="U9" s="74">
        <f t="shared" ref="U9:U16" si="0">T9*1.12</f>
        <v>10535847.000000002</v>
      </c>
      <c r="V9" s="95"/>
      <c r="W9" s="95">
        <v>2013</v>
      </c>
      <c r="X9" s="95"/>
    </row>
    <row r="10" spans="1:24" s="1" customFormat="1" ht="102" customHeight="1">
      <c r="A10" s="95" t="s">
        <v>41</v>
      </c>
      <c r="B10" s="95" t="s">
        <v>28</v>
      </c>
      <c r="C10" s="78" t="s">
        <v>29</v>
      </c>
      <c r="D10" s="76" t="s">
        <v>30</v>
      </c>
      <c r="E10" s="76" t="s">
        <v>31</v>
      </c>
      <c r="F10" s="76" t="s">
        <v>42</v>
      </c>
      <c r="G10" s="67" t="s">
        <v>33</v>
      </c>
      <c r="H10" s="72">
        <v>1</v>
      </c>
      <c r="I10" s="95">
        <v>750000000</v>
      </c>
      <c r="J10" s="73" t="s">
        <v>34</v>
      </c>
      <c r="K10" s="73" t="s">
        <v>35</v>
      </c>
      <c r="L10" s="68" t="s">
        <v>36</v>
      </c>
      <c r="M10" s="95" t="s">
        <v>37</v>
      </c>
      <c r="N10" s="77" t="s">
        <v>38</v>
      </c>
      <c r="O10" s="77" t="s">
        <v>39</v>
      </c>
      <c r="P10" s="95">
        <v>245</v>
      </c>
      <c r="Q10" s="68" t="s">
        <v>40</v>
      </c>
      <c r="R10" s="74">
        <v>18029095.899999999</v>
      </c>
      <c r="S10" s="74">
        <v>16.991599999999998</v>
      </c>
      <c r="T10" s="74">
        <v>306343185.88999999</v>
      </c>
      <c r="U10" s="74">
        <f t="shared" si="0"/>
        <v>343104368.19679999</v>
      </c>
      <c r="V10" s="95"/>
      <c r="W10" s="95">
        <v>2013</v>
      </c>
      <c r="X10" s="95"/>
    </row>
    <row r="11" spans="1:24" s="1" customFormat="1" ht="96" customHeight="1">
      <c r="A11" s="95" t="s">
        <v>43</v>
      </c>
      <c r="B11" s="95" t="s">
        <v>28</v>
      </c>
      <c r="C11" s="78" t="s">
        <v>29</v>
      </c>
      <c r="D11" s="76" t="s">
        <v>30</v>
      </c>
      <c r="E11" s="76" t="s">
        <v>31</v>
      </c>
      <c r="F11" s="76" t="s">
        <v>44</v>
      </c>
      <c r="G11" s="67" t="s">
        <v>33</v>
      </c>
      <c r="H11" s="72">
        <v>1</v>
      </c>
      <c r="I11" s="95">
        <v>750000000</v>
      </c>
      <c r="J11" s="73" t="s">
        <v>34</v>
      </c>
      <c r="K11" s="73" t="s">
        <v>35</v>
      </c>
      <c r="L11" s="68" t="s">
        <v>36</v>
      </c>
      <c r="M11" s="95" t="s">
        <v>37</v>
      </c>
      <c r="N11" s="77" t="s">
        <v>38</v>
      </c>
      <c r="O11" s="77" t="s">
        <v>39</v>
      </c>
      <c r="P11" s="95">
        <v>245</v>
      </c>
      <c r="Q11" s="68" t="s">
        <v>40</v>
      </c>
      <c r="R11" s="74">
        <v>32520573.120000001</v>
      </c>
      <c r="S11" s="74">
        <v>14.873000000000001</v>
      </c>
      <c r="T11" s="74">
        <v>483678484.00999999</v>
      </c>
      <c r="U11" s="74">
        <v>541719902.10000002</v>
      </c>
      <c r="V11" s="95"/>
      <c r="W11" s="95">
        <v>2013</v>
      </c>
      <c r="X11" s="95"/>
    </row>
    <row r="12" spans="1:24" s="1" customFormat="1" ht="102.75" customHeight="1">
      <c r="A12" s="95" t="s">
        <v>45</v>
      </c>
      <c r="B12" s="95" t="s">
        <v>28</v>
      </c>
      <c r="C12" s="78" t="s">
        <v>29</v>
      </c>
      <c r="D12" s="76" t="s">
        <v>30</v>
      </c>
      <c r="E12" s="76" t="s">
        <v>31</v>
      </c>
      <c r="F12" s="76" t="s">
        <v>46</v>
      </c>
      <c r="G12" s="67" t="s">
        <v>33</v>
      </c>
      <c r="H12" s="72">
        <v>1</v>
      </c>
      <c r="I12" s="95">
        <v>750000000</v>
      </c>
      <c r="J12" s="73" t="s">
        <v>34</v>
      </c>
      <c r="K12" s="73" t="s">
        <v>35</v>
      </c>
      <c r="L12" s="68" t="s">
        <v>47</v>
      </c>
      <c r="M12" s="95" t="s">
        <v>37</v>
      </c>
      <c r="N12" s="77" t="s">
        <v>38</v>
      </c>
      <c r="O12" s="77" t="s">
        <v>39</v>
      </c>
      <c r="P12" s="95">
        <v>245</v>
      </c>
      <c r="Q12" s="68" t="s">
        <v>40</v>
      </c>
      <c r="R12" s="74">
        <v>873878</v>
      </c>
      <c r="S12" s="74">
        <v>14.872999999999999</v>
      </c>
      <c r="T12" s="74">
        <v>12997187.49</v>
      </c>
      <c r="U12" s="74">
        <f t="shared" si="0"/>
        <v>14556849.988800002</v>
      </c>
      <c r="V12" s="95"/>
      <c r="W12" s="95">
        <v>2013</v>
      </c>
      <c r="X12" s="95"/>
    </row>
    <row r="13" spans="1:24" s="1" customFormat="1" ht="111" customHeight="1">
      <c r="A13" s="95" t="s">
        <v>48</v>
      </c>
      <c r="B13" s="95" t="s">
        <v>28</v>
      </c>
      <c r="C13" s="78" t="s">
        <v>29</v>
      </c>
      <c r="D13" s="76" t="s">
        <v>30</v>
      </c>
      <c r="E13" s="76" t="s">
        <v>31</v>
      </c>
      <c r="F13" s="76" t="s">
        <v>49</v>
      </c>
      <c r="G13" s="67" t="s">
        <v>33</v>
      </c>
      <c r="H13" s="72">
        <v>1</v>
      </c>
      <c r="I13" s="95">
        <v>750000000</v>
      </c>
      <c r="J13" s="73" t="s">
        <v>34</v>
      </c>
      <c r="K13" s="73" t="s">
        <v>35</v>
      </c>
      <c r="L13" s="68" t="s">
        <v>50</v>
      </c>
      <c r="M13" s="95" t="s">
        <v>37</v>
      </c>
      <c r="N13" s="77" t="s">
        <v>38</v>
      </c>
      <c r="O13" s="77" t="s">
        <v>39</v>
      </c>
      <c r="P13" s="95">
        <v>245</v>
      </c>
      <c r="Q13" s="68" t="s">
        <v>40</v>
      </c>
      <c r="R13" s="74">
        <v>21513346.23</v>
      </c>
      <c r="S13" s="74">
        <v>13.803000000000001</v>
      </c>
      <c r="T13" s="74">
        <v>296948718.00999999</v>
      </c>
      <c r="U13" s="74">
        <f t="shared" si="0"/>
        <v>332582564.17120004</v>
      </c>
      <c r="V13" s="95"/>
      <c r="W13" s="95">
        <v>2013</v>
      </c>
      <c r="X13" s="95"/>
    </row>
    <row r="14" spans="1:24" s="1" customFormat="1" ht="102.75" customHeight="1">
      <c r="A14" s="95" t="s">
        <v>51</v>
      </c>
      <c r="B14" s="95" t="s">
        <v>28</v>
      </c>
      <c r="C14" s="78" t="s">
        <v>29</v>
      </c>
      <c r="D14" s="76" t="s">
        <v>30</v>
      </c>
      <c r="E14" s="76" t="s">
        <v>31</v>
      </c>
      <c r="F14" s="76" t="s">
        <v>52</v>
      </c>
      <c r="G14" s="67" t="s">
        <v>33</v>
      </c>
      <c r="H14" s="72">
        <v>1</v>
      </c>
      <c r="I14" s="95">
        <v>750000000</v>
      </c>
      <c r="J14" s="73" t="s">
        <v>34</v>
      </c>
      <c r="K14" s="73" t="s">
        <v>35</v>
      </c>
      <c r="L14" s="68" t="s">
        <v>50</v>
      </c>
      <c r="M14" s="95" t="s">
        <v>37</v>
      </c>
      <c r="N14" s="77" t="s">
        <v>38</v>
      </c>
      <c r="O14" s="77" t="s">
        <v>39</v>
      </c>
      <c r="P14" s="95">
        <v>245</v>
      </c>
      <c r="Q14" s="68" t="s">
        <v>40</v>
      </c>
      <c r="R14" s="74">
        <v>474256.9161554192</v>
      </c>
      <c r="S14" s="74">
        <v>16.595700000000001</v>
      </c>
      <c r="T14" s="74">
        <v>7870625.5</v>
      </c>
      <c r="U14" s="74">
        <f t="shared" si="0"/>
        <v>8815100.5600000005</v>
      </c>
      <c r="V14" s="95"/>
      <c r="W14" s="95">
        <v>2013</v>
      </c>
      <c r="X14" s="95"/>
    </row>
    <row r="15" spans="1:24" ht="119.25" customHeight="1">
      <c r="A15" s="95" t="s">
        <v>53</v>
      </c>
      <c r="B15" s="95" t="s">
        <v>28</v>
      </c>
      <c r="C15" s="78" t="s">
        <v>29</v>
      </c>
      <c r="D15" s="76" t="s">
        <v>30</v>
      </c>
      <c r="E15" s="76" t="s">
        <v>31</v>
      </c>
      <c r="F15" s="76" t="s">
        <v>54</v>
      </c>
      <c r="G15" s="67" t="s">
        <v>33</v>
      </c>
      <c r="H15" s="72">
        <v>1</v>
      </c>
      <c r="I15" s="95">
        <v>750000000</v>
      </c>
      <c r="J15" s="73" t="s">
        <v>34</v>
      </c>
      <c r="K15" s="73" t="s">
        <v>35</v>
      </c>
      <c r="L15" s="68" t="s">
        <v>55</v>
      </c>
      <c r="M15" s="95" t="s">
        <v>37</v>
      </c>
      <c r="N15" s="77" t="s">
        <v>38</v>
      </c>
      <c r="O15" s="77" t="s">
        <v>39</v>
      </c>
      <c r="P15" s="95">
        <v>245</v>
      </c>
      <c r="Q15" s="68" t="s">
        <v>40</v>
      </c>
      <c r="R15" s="74">
        <v>997781.4548399999</v>
      </c>
      <c r="S15" s="74">
        <v>16.6813</v>
      </c>
      <c r="T15" s="74">
        <v>16644291.779999999</v>
      </c>
      <c r="U15" s="74">
        <v>18641606.800000001</v>
      </c>
      <c r="V15" s="95"/>
      <c r="W15" s="95">
        <v>2013</v>
      </c>
      <c r="X15" s="74"/>
    </row>
    <row r="16" spans="1:24" ht="105" customHeight="1">
      <c r="A16" s="95" t="s">
        <v>56</v>
      </c>
      <c r="B16" s="95" t="s">
        <v>28</v>
      </c>
      <c r="C16" s="78" t="s">
        <v>29</v>
      </c>
      <c r="D16" s="76" t="s">
        <v>30</v>
      </c>
      <c r="E16" s="76" t="s">
        <v>31</v>
      </c>
      <c r="F16" s="76" t="s">
        <v>57</v>
      </c>
      <c r="G16" s="67" t="s">
        <v>33</v>
      </c>
      <c r="H16" s="72">
        <v>1</v>
      </c>
      <c r="I16" s="95">
        <v>750000000</v>
      </c>
      <c r="J16" s="73" t="s">
        <v>34</v>
      </c>
      <c r="K16" s="73" t="s">
        <v>35</v>
      </c>
      <c r="L16" s="68" t="s">
        <v>58</v>
      </c>
      <c r="M16" s="95" t="s">
        <v>37</v>
      </c>
      <c r="N16" s="77" t="s">
        <v>38</v>
      </c>
      <c r="O16" s="77" t="s">
        <v>39</v>
      </c>
      <c r="P16" s="95">
        <v>245</v>
      </c>
      <c r="Q16" s="68" t="s">
        <v>40</v>
      </c>
      <c r="R16" s="74">
        <v>3873435.46</v>
      </c>
      <c r="S16" s="74">
        <v>15.236800000000001</v>
      </c>
      <c r="T16" s="74">
        <v>59018761.420000002</v>
      </c>
      <c r="U16" s="74">
        <f t="shared" si="0"/>
        <v>66101012.790400006</v>
      </c>
      <c r="V16" s="95"/>
      <c r="W16" s="95">
        <v>2013</v>
      </c>
      <c r="X16" s="74"/>
    </row>
    <row r="17" spans="1:27" s="1" customFormat="1" ht="109.5" customHeight="1">
      <c r="A17" s="95" t="s">
        <v>59</v>
      </c>
      <c r="B17" s="95" t="s">
        <v>28</v>
      </c>
      <c r="C17" s="76" t="s">
        <v>60</v>
      </c>
      <c r="D17" s="76" t="s">
        <v>61</v>
      </c>
      <c r="E17" s="76" t="s">
        <v>62</v>
      </c>
      <c r="F17" s="76" t="s">
        <v>63</v>
      </c>
      <c r="G17" s="67" t="s">
        <v>64</v>
      </c>
      <c r="H17" s="72">
        <v>0.5</v>
      </c>
      <c r="I17" s="95">
        <v>750000000</v>
      </c>
      <c r="J17" s="73" t="s">
        <v>34</v>
      </c>
      <c r="K17" s="73" t="s">
        <v>65</v>
      </c>
      <c r="L17" s="68" t="s">
        <v>66</v>
      </c>
      <c r="M17" s="95" t="s">
        <v>37</v>
      </c>
      <c r="N17" s="77" t="s">
        <v>67</v>
      </c>
      <c r="O17" s="77" t="s">
        <v>68</v>
      </c>
      <c r="P17" s="95">
        <v>166</v>
      </c>
      <c r="Q17" s="68" t="s">
        <v>69</v>
      </c>
      <c r="R17" s="74">
        <v>146415</v>
      </c>
      <c r="S17" s="74">
        <v>2212.5</v>
      </c>
      <c r="T17" s="74">
        <v>323943187.5</v>
      </c>
      <c r="U17" s="74">
        <f>T17*1.12</f>
        <v>362816370.00000006</v>
      </c>
      <c r="V17" s="95"/>
      <c r="W17" s="95">
        <v>2014</v>
      </c>
      <c r="X17" s="95"/>
    </row>
    <row r="18" spans="1:27" s="1" customFormat="1" ht="111.75" customHeight="1">
      <c r="A18" s="95" t="s">
        <v>70</v>
      </c>
      <c r="B18" s="95" t="s">
        <v>28</v>
      </c>
      <c r="C18" s="76" t="s">
        <v>60</v>
      </c>
      <c r="D18" s="76" t="s">
        <v>61</v>
      </c>
      <c r="E18" s="76" t="s">
        <v>62</v>
      </c>
      <c r="F18" s="76" t="s">
        <v>63</v>
      </c>
      <c r="G18" s="67" t="s">
        <v>64</v>
      </c>
      <c r="H18" s="72">
        <v>0.5</v>
      </c>
      <c r="I18" s="95">
        <v>750000000</v>
      </c>
      <c r="J18" s="73" t="s">
        <v>34</v>
      </c>
      <c r="K18" s="73" t="s">
        <v>65</v>
      </c>
      <c r="L18" s="68" t="s">
        <v>71</v>
      </c>
      <c r="M18" s="95" t="s">
        <v>37</v>
      </c>
      <c r="N18" s="77" t="s">
        <v>67</v>
      </c>
      <c r="O18" s="77" t="s">
        <v>68</v>
      </c>
      <c r="P18" s="95">
        <v>166</v>
      </c>
      <c r="Q18" s="68" t="s">
        <v>69</v>
      </c>
      <c r="R18" s="74">
        <v>146415</v>
      </c>
      <c r="S18" s="74">
        <v>2212.5</v>
      </c>
      <c r="T18" s="74">
        <f>R18*S18</f>
        <v>323943187.5</v>
      </c>
      <c r="U18" s="74">
        <f>T18*1.12</f>
        <v>362816370.00000006</v>
      </c>
      <c r="V18" s="95"/>
      <c r="W18" s="95">
        <v>2014</v>
      </c>
      <c r="X18" s="95"/>
    </row>
    <row r="19" spans="1:27" s="17" customFormat="1" ht="109.5" customHeight="1">
      <c r="A19" s="95" t="s">
        <v>72</v>
      </c>
      <c r="B19" s="95" t="s">
        <v>28</v>
      </c>
      <c r="C19" s="76" t="s">
        <v>73</v>
      </c>
      <c r="D19" s="71" t="s">
        <v>74</v>
      </c>
      <c r="E19" s="71" t="s">
        <v>75</v>
      </c>
      <c r="F19" s="71" t="s">
        <v>76</v>
      </c>
      <c r="G19" s="67" t="s">
        <v>77</v>
      </c>
      <c r="H19" s="72">
        <v>0</v>
      </c>
      <c r="I19" s="95">
        <v>750000000</v>
      </c>
      <c r="J19" s="73" t="s">
        <v>34</v>
      </c>
      <c r="K19" s="73" t="s">
        <v>78</v>
      </c>
      <c r="L19" s="68" t="s">
        <v>79</v>
      </c>
      <c r="M19" s="95" t="s">
        <v>37</v>
      </c>
      <c r="N19" s="77" t="s">
        <v>80</v>
      </c>
      <c r="O19" s="77" t="s">
        <v>68</v>
      </c>
      <c r="P19" s="95">
        <v>796</v>
      </c>
      <c r="Q19" s="71" t="s">
        <v>81</v>
      </c>
      <c r="R19" s="89">
        <v>8</v>
      </c>
      <c r="S19" s="79">
        <f>70800</f>
        <v>70800</v>
      </c>
      <c r="T19" s="79">
        <f>R19*S19</f>
        <v>566400</v>
      </c>
      <c r="U19" s="74">
        <f t="shared" ref="U19:U59" si="1">T19*1.12</f>
        <v>634368.00000000012</v>
      </c>
      <c r="V19" s="95"/>
      <c r="W19" s="95">
        <v>2014</v>
      </c>
      <c r="X19" s="95"/>
    </row>
    <row r="20" spans="1:27" s="17" customFormat="1" ht="105.75" customHeight="1">
      <c r="A20" s="95" t="s">
        <v>82</v>
      </c>
      <c r="B20" s="95" t="s">
        <v>28</v>
      </c>
      <c r="C20" s="71" t="s">
        <v>83</v>
      </c>
      <c r="D20" s="71" t="s">
        <v>84</v>
      </c>
      <c r="E20" s="71" t="s">
        <v>85</v>
      </c>
      <c r="F20" s="71" t="s">
        <v>76</v>
      </c>
      <c r="G20" s="67" t="s">
        <v>77</v>
      </c>
      <c r="H20" s="72">
        <v>0</v>
      </c>
      <c r="I20" s="95">
        <v>750000000</v>
      </c>
      <c r="J20" s="73" t="s">
        <v>34</v>
      </c>
      <c r="K20" s="73" t="s">
        <v>78</v>
      </c>
      <c r="L20" s="68" t="s">
        <v>79</v>
      </c>
      <c r="M20" s="95" t="s">
        <v>37</v>
      </c>
      <c r="N20" s="77" t="s">
        <v>80</v>
      </c>
      <c r="O20" s="77" t="s">
        <v>68</v>
      </c>
      <c r="P20" s="95">
        <v>796</v>
      </c>
      <c r="Q20" s="71" t="s">
        <v>81</v>
      </c>
      <c r="R20" s="89">
        <v>5</v>
      </c>
      <c r="S20" s="79">
        <f>81000</f>
        <v>81000</v>
      </c>
      <c r="T20" s="79">
        <f>R20*S20</f>
        <v>405000</v>
      </c>
      <c r="U20" s="74">
        <f t="shared" si="1"/>
        <v>453600.00000000006</v>
      </c>
      <c r="V20" s="95"/>
      <c r="W20" s="95">
        <v>2014</v>
      </c>
      <c r="X20" s="95"/>
    </row>
    <row r="21" spans="1:27" s="17" customFormat="1" ht="109.5" customHeight="1">
      <c r="A21" s="95" t="s">
        <v>86</v>
      </c>
      <c r="B21" s="95" t="s">
        <v>28</v>
      </c>
      <c r="C21" s="71" t="s">
        <v>83</v>
      </c>
      <c r="D21" s="71" t="s">
        <v>84</v>
      </c>
      <c r="E21" s="71" t="s">
        <v>85</v>
      </c>
      <c r="F21" s="71" t="s">
        <v>76</v>
      </c>
      <c r="G21" s="67" t="s">
        <v>77</v>
      </c>
      <c r="H21" s="72">
        <v>0</v>
      </c>
      <c r="I21" s="95">
        <v>750000000</v>
      </c>
      <c r="J21" s="73" t="s">
        <v>34</v>
      </c>
      <c r="K21" s="73" t="s">
        <v>78</v>
      </c>
      <c r="L21" s="68" t="s">
        <v>79</v>
      </c>
      <c r="M21" s="95" t="s">
        <v>37</v>
      </c>
      <c r="N21" s="77" t="s">
        <v>80</v>
      </c>
      <c r="O21" s="77" t="s">
        <v>68</v>
      </c>
      <c r="P21" s="95">
        <v>796</v>
      </c>
      <c r="Q21" s="71" t="s">
        <v>81</v>
      </c>
      <c r="R21" s="89">
        <v>5</v>
      </c>
      <c r="S21" s="79">
        <v>72000</v>
      </c>
      <c r="T21" s="79">
        <f>R21*S21</f>
        <v>360000</v>
      </c>
      <c r="U21" s="74">
        <f t="shared" si="1"/>
        <v>403200.00000000006</v>
      </c>
      <c r="V21" s="95"/>
      <c r="W21" s="95">
        <v>2014</v>
      </c>
      <c r="X21" s="95"/>
      <c r="Y21" s="18"/>
      <c r="Z21" s="19"/>
      <c r="AA21" s="19"/>
    </row>
    <row r="22" spans="1:27" s="32" customFormat="1" ht="117.75" customHeight="1">
      <c r="A22" s="95" t="s">
        <v>87</v>
      </c>
      <c r="B22" s="95" t="s">
        <v>28</v>
      </c>
      <c r="C22" s="78" t="s">
        <v>88</v>
      </c>
      <c r="D22" s="71" t="s">
        <v>89</v>
      </c>
      <c r="E22" s="71" t="s">
        <v>90</v>
      </c>
      <c r="F22" s="71" t="s">
        <v>76</v>
      </c>
      <c r="G22" s="67" t="s">
        <v>77</v>
      </c>
      <c r="H22" s="72">
        <v>0</v>
      </c>
      <c r="I22" s="95">
        <v>750000000</v>
      </c>
      <c r="J22" s="73" t="s">
        <v>34</v>
      </c>
      <c r="K22" s="73" t="s">
        <v>91</v>
      </c>
      <c r="L22" s="68" t="s">
        <v>92</v>
      </c>
      <c r="M22" s="95" t="s">
        <v>37</v>
      </c>
      <c r="N22" s="77" t="s">
        <v>93</v>
      </c>
      <c r="O22" s="77" t="s">
        <v>68</v>
      </c>
      <c r="P22" s="95">
        <v>796</v>
      </c>
      <c r="Q22" s="71" t="s">
        <v>81</v>
      </c>
      <c r="R22" s="80">
        <v>4</v>
      </c>
      <c r="S22" s="79">
        <v>20000</v>
      </c>
      <c r="T22" s="79">
        <f t="shared" ref="T22:T68" si="2">R22*S22</f>
        <v>80000</v>
      </c>
      <c r="U22" s="74">
        <f t="shared" si="1"/>
        <v>89600.000000000015</v>
      </c>
      <c r="V22" s="95"/>
      <c r="W22" s="95">
        <v>2014</v>
      </c>
      <c r="X22" s="95"/>
      <c r="Y22" s="30"/>
      <c r="Z22" s="31"/>
      <c r="AA22" s="31"/>
    </row>
    <row r="23" spans="1:27" s="58" customFormat="1" ht="126" customHeight="1">
      <c r="A23" s="95" t="s">
        <v>94</v>
      </c>
      <c r="B23" s="95" t="s">
        <v>28</v>
      </c>
      <c r="C23" s="78" t="s">
        <v>95</v>
      </c>
      <c r="D23" s="71" t="s">
        <v>96</v>
      </c>
      <c r="E23" s="82" t="s">
        <v>97</v>
      </c>
      <c r="F23" s="71" t="s">
        <v>76</v>
      </c>
      <c r="G23" s="67" t="s">
        <v>77</v>
      </c>
      <c r="H23" s="72">
        <v>0.6</v>
      </c>
      <c r="I23" s="95">
        <v>750000000</v>
      </c>
      <c r="J23" s="73" t="s">
        <v>34</v>
      </c>
      <c r="K23" s="73" t="s">
        <v>91</v>
      </c>
      <c r="L23" s="68" t="s">
        <v>98</v>
      </c>
      <c r="M23" s="95" t="s">
        <v>37</v>
      </c>
      <c r="N23" s="77" t="s">
        <v>93</v>
      </c>
      <c r="O23" s="77" t="s">
        <v>68</v>
      </c>
      <c r="P23" s="95">
        <v>796</v>
      </c>
      <c r="Q23" s="71" t="s">
        <v>81</v>
      </c>
      <c r="R23" s="71">
        <v>20</v>
      </c>
      <c r="S23" s="79">
        <v>48000</v>
      </c>
      <c r="T23" s="79">
        <f t="shared" si="2"/>
        <v>960000</v>
      </c>
      <c r="U23" s="74">
        <f t="shared" si="1"/>
        <v>1075200</v>
      </c>
      <c r="V23" s="95" t="s">
        <v>99</v>
      </c>
      <c r="W23" s="95">
        <v>2014</v>
      </c>
      <c r="X23" s="95"/>
      <c r="Y23" s="124"/>
      <c r="Z23" s="123"/>
      <c r="AA23" s="123"/>
    </row>
    <row r="24" spans="1:27" s="32" customFormat="1" ht="102.75" customHeight="1">
      <c r="A24" s="95" t="s">
        <v>100</v>
      </c>
      <c r="B24" s="95" t="s">
        <v>28</v>
      </c>
      <c r="C24" s="78" t="s">
        <v>101</v>
      </c>
      <c r="D24" s="71" t="s">
        <v>102</v>
      </c>
      <c r="E24" s="71" t="s">
        <v>103</v>
      </c>
      <c r="F24" s="71" t="s">
        <v>76</v>
      </c>
      <c r="G24" s="67" t="s">
        <v>77</v>
      </c>
      <c r="H24" s="72">
        <v>0</v>
      </c>
      <c r="I24" s="95">
        <v>750000000</v>
      </c>
      <c r="J24" s="73" t="s">
        <v>34</v>
      </c>
      <c r="K24" s="73" t="s">
        <v>91</v>
      </c>
      <c r="L24" s="68" t="s">
        <v>98</v>
      </c>
      <c r="M24" s="95" t="s">
        <v>37</v>
      </c>
      <c r="N24" s="77" t="s">
        <v>93</v>
      </c>
      <c r="O24" s="77" t="s">
        <v>68</v>
      </c>
      <c r="P24" s="95">
        <v>796</v>
      </c>
      <c r="Q24" s="71" t="s">
        <v>81</v>
      </c>
      <c r="R24" s="71">
        <v>8</v>
      </c>
      <c r="S24" s="81">
        <v>37800</v>
      </c>
      <c r="T24" s="79">
        <f t="shared" si="2"/>
        <v>302400</v>
      </c>
      <c r="U24" s="74">
        <f t="shared" si="1"/>
        <v>338688.00000000006</v>
      </c>
      <c r="V24" s="95"/>
      <c r="W24" s="95">
        <v>2014</v>
      </c>
      <c r="X24" s="95"/>
      <c r="Y24" s="33"/>
      <c r="Z24" s="31"/>
      <c r="AA24" s="31"/>
    </row>
    <row r="25" spans="1:27" s="32" customFormat="1" ht="121.5" customHeight="1">
      <c r="A25" s="95" t="s">
        <v>104</v>
      </c>
      <c r="B25" s="95" t="s">
        <v>28</v>
      </c>
      <c r="C25" s="78" t="s">
        <v>105</v>
      </c>
      <c r="D25" s="52" t="s">
        <v>106</v>
      </c>
      <c r="E25" s="53" t="s">
        <v>107</v>
      </c>
      <c r="F25" s="71" t="s">
        <v>76</v>
      </c>
      <c r="G25" s="67" t="s">
        <v>77</v>
      </c>
      <c r="H25" s="72">
        <v>0</v>
      </c>
      <c r="I25" s="95">
        <v>750000000</v>
      </c>
      <c r="J25" s="73" t="s">
        <v>34</v>
      </c>
      <c r="K25" s="73" t="s">
        <v>91</v>
      </c>
      <c r="L25" s="68" t="s">
        <v>92</v>
      </c>
      <c r="M25" s="95" t="s">
        <v>37</v>
      </c>
      <c r="N25" s="77" t="s">
        <v>93</v>
      </c>
      <c r="O25" s="77" t="s">
        <v>68</v>
      </c>
      <c r="P25" s="95">
        <v>796</v>
      </c>
      <c r="Q25" s="71" t="s">
        <v>81</v>
      </c>
      <c r="R25" s="71">
        <v>1</v>
      </c>
      <c r="S25" s="79">
        <v>84000</v>
      </c>
      <c r="T25" s="79">
        <f t="shared" si="2"/>
        <v>84000</v>
      </c>
      <c r="U25" s="74">
        <f t="shared" si="1"/>
        <v>94080.000000000015</v>
      </c>
      <c r="V25" s="95"/>
      <c r="W25" s="95">
        <v>2014</v>
      </c>
      <c r="X25" s="95"/>
      <c r="Y25" s="30"/>
      <c r="Z25" s="31"/>
      <c r="AA25" s="31"/>
    </row>
    <row r="26" spans="1:27" s="32" customFormat="1" ht="114" customHeight="1">
      <c r="A26" s="95" t="s">
        <v>108</v>
      </c>
      <c r="B26" s="95" t="s">
        <v>28</v>
      </c>
      <c r="C26" s="102" t="s">
        <v>109</v>
      </c>
      <c r="D26" s="82" t="s">
        <v>110</v>
      </c>
      <c r="E26" s="53" t="s">
        <v>111</v>
      </c>
      <c r="F26" s="71" t="s">
        <v>76</v>
      </c>
      <c r="G26" s="67" t="s">
        <v>77</v>
      </c>
      <c r="H26" s="72">
        <v>0</v>
      </c>
      <c r="I26" s="95">
        <v>750000000</v>
      </c>
      <c r="J26" s="73" t="s">
        <v>34</v>
      </c>
      <c r="K26" s="73" t="s">
        <v>91</v>
      </c>
      <c r="L26" s="68" t="s">
        <v>92</v>
      </c>
      <c r="M26" s="95" t="s">
        <v>37</v>
      </c>
      <c r="N26" s="77" t="s">
        <v>93</v>
      </c>
      <c r="O26" s="77" t="s">
        <v>68</v>
      </c>
      <c r="P26" s="95">
        <v>796</v>
      </c>
      <c r="Q26" s="71" t="s">
        <v>81</v>
      </c>
      <c r="R26" s="52">
        <v>1</v>
      </c>
      <c r="S26" s="79">
        <v>68000</v>
      </c>
      <c r="T26" s="79">
        <f t="shared" si="2"/>
        <v>68000</v>
      </c>
      <c r="U26" s="74">
        <f t="shared" si="1"/>
        <v>76160</v>
      </c>
      <c r="V26" s="95"/>
      <c r="W26" s="95">
        <v>2014</v>
      </c>
      <c r="X26" s="95"/>
      <c r="Y26" s="30"/>
      <c r="Z26" s="31"/>
      <c r="AA26" s="31"/>
    </row>
    <row r="27" spans="1:27" s="32" customFormat="1" ht="123" customHeight="1">
      <c r="A27" s="95" t="s">
        <v>112</v>
      </c>
      <c r="B27" s="95" t="s">
        <v>28</v>
      </c>
      <c r="C27" s="102" t="s">
        <v>113</v>
      </c>
      <c r="D27" s="82" t="s">
        <v>110</v>
      </c>
      <c r="E27" s="53" t="s">
        <v>114</v>
      </c>
      <c r="F27" s="71" t="s">
        <v>76</v>
      </c>
      <c r="G27" s="67" t="s">
        <v>77</v>
      </c>
      <c r="H27" s="72">
        <v>0</v>
      </c>
      <c r="I27" s="95">
        <v>750000000</v>
      </c>
      <c r="J27" s="73" t="s">
        <v>34</v>
      </c>
      <c r="K27" s="73" t="s">
        <v>91</v>
      </c>
      <c r="L27" s="68" t="s">
        <v>92</v>
      </c>
      <c r="M27" s="95" t="s">
        <v>37</v>
      </c>
      <c r="N27" s="77" t="s">
        <v>93</v>
      </c>
      <c r="O27" s="77" t="s">
        <v>68</v>
      </c>
      <c r="P27" s="95">
        <v>796</v>
      </c>
      <c r="Q27" s="71" t="s">
        <v>81</v>
      </c>
      <c r="R27" s="80">
        <v>2</v>
      </c>
      <c r="S27" s="79">
        <v>84000</v>
      </c>
      <c r="T27" s="79">
        <f t="shared" si="2"/>
        <v>168000</v>
      </c>
      <c r="U27" s="74">
        <f t="shared" si="1"/>
        <v>188160.00000000003</v>
      </c>
      <c r="V27" s="95"/>
      <c r="W27" s="95">
        <v>2014</v>
      </c>
      <c r="X27" s="95"/>
      <c r="Y27" s="30"/>
      <c r="Z27" s="31"/>
      <c r="AA27" s="31"/>
    </row>
    <row r="28" spans="1:27" s="32" customFormat="1" ht="132" customHeight="1">
      <c r="A28" s="95" t="s">
        <v>115</v>
      </c>
      <c r="B28" s="95" t="s">
        <v>28</v>
      </c>
      <c r="C28" s="102" t="s">
        <v>116</v>
      </c>
      <c r="D28" s="82" t="s">
        <v>110</v>
      </c>
      <c r="E28" s="53" t="s">
        <v>117</v>
      </c>
      <c r="F28" s="71" t="s">
        <v>76</v>
      </c>
      <c r="G28" s="67" t="s">
        <v>77</v>
      </c>
      <c r="H28" s="72">
        <v>0</v>
      </c>
      <c r="I28" s="95">
        <v>750000000</v>
      </c>
      <c r="J28" s="73" t="s">
        <v>34</v>
      </c>
      <c r="K28" s="73" t="s">
        <v>91</v>
      </c>
      <c r="L28" s="68" t="s">
        <v>92</v>
      </c>
      <c r="M28" s="95" t="s">
        <v>37</v>
      </c>
      <c r="N28" s="77" t="s">
        <v>93</v>
      </c>
      <c r="O28" s="77" t="s">
        <v>68</v>
      </c>
      <c r="P28" s="95">
        <v>796</v>
      </c>
      <c r="Q28" s="71" t="s">
        <v>81</v>
      </c>
      <c r="R28" s="80">
        <v>1</v>
      </c>
      <c r="S28" s="79">
        <v>68000</v>
      </c>
      <c r="T28" s="79">
        <f t="shared" si="2"/>
        <v>68000</v>
      </c>
      <c r="U28" s="74">
        <f t="shared" si="1"/>
        <v>76160</v>
      </c>
      <c r="V28" s="95"/>
      <c r="W28" s="95">
        <v>2014</v>
      </c>
      <c r="X28" s="95"/>
      <c r="Y28" s="30"/>
      <c r="Z28" s="31"/>
      <c r="AA28" s="31"/>
    </row>
    <row r="29" spans="1:27" s="32" customFormat="1" ht="136.5" customHeight="1">
      <c r="A29" s="95" t="s">
        <v>118</v>
      </c>
      <c r="B29" s="95" t="s">
        <v>28</v>
      </c>
      <c r="C29" s="78" t="s">
        <v>119</v>
      </c>
      <c r="D29" s="82" t="s">
        <v>110</v>
      </c>
      <c r="E29" s="53" t="s">
        <v>120</v>
      </c>
      <c r="F29" s="71" t="s">
        <v>76</v>
      </c>
      <c r="G29" s="67" t="s">
        <v>77</v>
      </c>
      <c r="H29" s="72">
        <v>0</v>
      </c>
      <c r="I29" s="95">
        <v>750000000</v>
      </c>
      <c r="J29" s="73" t="s">
        <v>34</v>
      </c>
      <c r="K29" s="73" t="s">
        <v>91</v>
      </c>
      <c r="L29" s="68" t="s">
        <v>92</v>
      </c>
      <c r="M29" s="95" t="s">
        <v>37</v>
      </c>
      <c r="N29" s="77" t="s">
        <v>93</v>
      </c>
      <c r="O29" s="77" t="s">
        <v>68</v>
      </c>
      <c r="P29" s="95">
        <v>796</v>
      </c>
      <c r="Q29" s="71" t="s">
        <v>81</v>
      </c>
      <c r="R29" s="80">
        <v>1</v>
      </c>
      <c r="S29" s="79">
        <v>84000</v>
      </c>
      <c r="T29" s="79">
        <f t="shared" si="2"/>
        <v>84000</v>
      </c>
      <c r="U29" s="74">
        <f t="shared" si="1"/>
        <v>94080.000000000015</v>
      </c>
      <c r="V29" s="95"/>
      <c r="W29" s="95">
        <v>2014</v>
      </c>
      <c r="X29" s="95"/>
      <c r="Y29" s="30"/>
      <c r="Z29" s="31"/>
      <c r="AA29" s="31"/>
    </row>
    <row r="30" spans="1:27" s="32" customFormat="1" ht="121.5" customHeight="1">
      <c r="A30" s="95" t="s">
        <v>121</v>
      </c>
      <c r="B30" s="95" t="s">
        <v>28</v>
      </c>
      <c r="C30" s="102" t="s">
        <v>122</v>
      </c>
      <c r="D30" s="80" t="s">
        <v>123</v>
      </c>
      <c r="E30" s="53" t="s">
        <v>124</v>
      </c>
      <c r="F30" s="71" t="s">
        <v>76</v>
      </c>
      <c r="G30" s="67" t="s">
        <v>77</v>
      </c>
      <c r="H30" s="72">
        <v>0</v>
      </c>
      <c r="I30" s="95">
        <v>750000000</v>
      </c>
      <c r="J30" s="73" t="s">
        <v>34</v>
      </c>
      <c r="K30" s="73" t="s">
        <v>91</v>
      </c>
      <c r="L30" s="68" t="s">
        <v>92</v>
      </c>
      <c r="M30" s="95" t="s">
        <v>37</v>
      </c>
      <c r="N30" s="77" t="s">
        <v>93</v>
      </c>
      <c r="O30" s="77" t="s">
        <v>68</v>
      </c>
      <c r="P30" s="95">
        <v>796</v>
      </c>
      <c r="Q30" s="71" t="s">
        <v>81</v>
      </c>
      <c r="R30" s="80">
        <v>10</v>
      </c>
      <c r="S30" s="79">
        <v>14300</v>
      </c>
      <c r="T30" s="79">
        <f t="shared" si="2"/>
        <v>143000</v>
      </c>
      <c r="U30" s="74">
        <f t="shared" si="1"/>
        <v>160160.00000000003</v>
      </c>
      <c r="V30" s="95"/>
      <c r="W30" s="95">
        <v>2014</v>
      </c>
      <c r="X30" s="95"/>
      <c r="Y30" s="30"/>
      <c r="Z30" s="31"/>
      <c r="AA30" s="31"/>
    </row>
    <row r="31" spans="1:27" s="58" customFormat="1" ht="137.25" customHeight="1">
      <c r="A31" s="95" t="s">
        <v>125</v>
      </c>
      <c r="B31" s="95" t="s">
        <v>28</v>
      </c>
      <c r="C31" s="102" t="s">
        <v>126</v>
      </c>
      <c r="D31" s="80" t="s">
        <v>127</v>
      </c>
      <c r="E31" s="80" t="s">
        <v>128</v>
      </c>
      <c r="F31" s="71" t="s">
        <v>76</v>
      </c>
      <c r="G31" s="67" t="s">
        <v>77</v>
      </c>
      <c r="H31" s="72">
        <v>0</v>
      </c>
      <c r="I31" s="95">
        <v>750000000</v>
      </c>
      <c r="J31" s="73" t="s">
        <v>34</v>
      </c>
      <c r="K31" s="73" t="s">
        <v>91</v>
      </c>
      <c r="L31" s="68" t="s">
        <v>92</v>
      </c>
      <c r="M31" s="95" t="s">
        <v>37</v>
      </c>
      <c r="N31" s="77" t="s">
        <v>93</v>
      </c>
      <c r="O31" s="77" t="s">
        <v>68</v>
      </c>
      <c r="P31" s="95">
        <v>796</v>
      </c>
      <c r="Q31" s="71" t="s">
        <v>81</v>
      </c>
      <c r="R31" s="80">
        <v>3</v>
      </c>
      <c r="S31" s="79">
        <v>19800</v>
      </c>
      <c r="T31" s="79">
        <f t="shared" si="2"/>
        <v>59400</v>
      </c>
      <c r="U31" s="74">
        <f t="shared" si="1"/>
        <v>66528</v>
      </c>
      <c r="V31" s="95"/>
      <c r="W31" s="95">
        <v>2014</v>
      </c>
      <c r="X31" s="95"/>
      <c r="Y31" s="124"/>
      <c r="Z31" s="123"/>
      <c r="AA31" s="123"/>
    </row>
    <row r="32" spans="1:27" s="58" customFormat="1" ht="111.75" customHeight="1">
      <c r="A32" s="95" t="s">
        <v>129</v>
      </c>
      <c r="B32" s="95" t="s">
        <v>28</v>
      </c>
      <c r="C32" s="102" t="s">
        <v>130</v>
      </c>
      <c r="D32" s="80" t="s">
        <v>127</v>
      </c>
      <c r="E32" s="80" t="s">
        <v>131</v>
      </c>
      <c r="F32" s="71" t="s">
        <v>76</v>
      </c>
      <c r="G32" s="67" t="s">
        <v>77</v>
      </c>
      <c r="H32" s="72">
        <v>0</v>
      </c>
      <c r="I32" s="95">
        <v>750000000</v>
      </c>
      <c r="J32" s="73" t="s">
        <v>34</v>
      </c>
      <c r="K32" s="73" t="s">
        <v>91</v>
      </c>
      <c r="L32" s="68" t="s">
        <v>92</v>
      </c>
      <c r="M32" s="95" t="s">
        <v>37</v>
      </c>
      <c r="N32" s="77" t="s">
        <v>93</v>
      </c>
      <c r="O32" s="77" t="s">
        <v>68</v>
      </c>
      <c r="P32" s="95">
        <v>796</v>
      </c>
      <c r="Q32" s="71" t="s">
        <v>81</v>
      </c>
      <c r="R32" s="80">
        <v>3</v>
      </c>
      <c r="S32" s="79">
        <v>12300</v>
      </c>
      <c r="T32" s="79">
        <f t="shared" si="2"/>
        <v>36900</v>
      </c>
      <c r="U32" s="74">
        <f t="shared" si="1"/>
        <v>41328.000000000007</v>
      </c>
      <c r="V32" s="95"/>
      <c r="W32" s="95">
        <v>2014</v>
      </c>
      <c r="X32" s="95"/>
      <c r="Y32" s="124"/>
      <c r="Z32" s="123"/>
      <c r="AA32" s="123"/>
    </row>
    <row r="33" spans="1:27" s="32" customFormat="1" ht="120" customHeight="1">
      <c r="A33" s="95" t="s">
        <v>132</v>
      </c>
      <c r="B33" s="95" t="s">
        <v>28</v>
      </c>
      <c r="C33" s="102" t="s">
        <v>133</v>
      </c>
      <c r="D33" s="52" t="s">
        <v>127</v>
      </c>
      <c r="E33" s="80" t="s">
        <v>134</v>
      </c>
      <c r="F33" s="71" t="s">
        <v>76</v>
      </c>
      <c r="G33" s="67" t="s">
        <v>77</v>
      </c>
      <c r="H33" s="72">
        <v>0</v>
      </c>
      <c r="I33" s="95">
        <v>750000000</v>
      </c>
      <c r="J33" s="73" t="s">
        <v>34</v>
      </c>
      <c r="K33" s="73" t="s">
        <v>91</v>
      </c>
      <c r="L33" s="68" t="s">
        <v>92</v>
      </c>
      <c r="M33" s="95" t="s">
        <v>37</v>
      </c>
      <c r="N33" s="77" t="s">
        <v>93</v>
      </c>
      <c r="O33" s="77" t="s">
        <v>68</v>
      </c>
      <c r="P33" s="95">
        <v>796</v>
      </c>
      <c r="Q33" s="71" t="s">
        <v>81</v>
      </c>
      <c r="R33" s="80">
        <v>1</v>
      </c>
      <c r="S33" s="79">
        <v>13500</v>
      </c>
      <c r="T33" s="79">
        <f t="shared" si="2"/>
        <v>13500</v>
      </c>
      <c r="U33" s="74">
        <f t="shared" si="1"/>
        <v>15120.000000000002</v>
      </c>
      <c r="V33" s="95"/>
      <c r="W33" s="95">
        <v>2014</v>
      </c>
      <c r="X33" s="95"/>
      <c r="Y33" s="30"/>
      <c r="Z33" s="31"/>
      <c r="AA33" s="31"/>
    </row>
    <row r="34" spans="1:27" s="32" customFormat="1" ht="120" customHeight="1">
      <c r="A34" s="95" t="s">
        <v>135</v>
      </c>
      <c r="B34" s="95" t="s">
        <v>28</v>
      </c>
      <c r="C34" s="78" t="s">
        <v>136</v>
      </c>
      <c r="D34" s="82" t="s">
        <v>110</v>
      </c>
      <c r="E34" s="53" t="s">
        <v>137</v>
      </c>
      <c r="F34" s="71" t="s">
        <v>76</v>
      </c>
      <c r="G34" s="67" t="s">
        <v>77</v>
      </c>
      <c r="H34" s="72">
        <v>0</v>
      </c>
      <c r="I34" s="95">
        <v>750000000</v>
      </c>
      <c r="J34" s="73" t="s">
        <v>34</v>
      </c>
      <c r="K34" s="73" t="s">
        <v>91</v>
      </c>
      <c r="L34" s="68" t="s">
        <v>92</v>
      </c>
      <c r="M34" s="95" t="s">
        <v>37</v>
      </c>
      <c r="N34" s="77" t="s">
        <v>93</v>
      </c>
      <c r="O34" s="77" t="s">
        <v>68</v>
      </c>
      <c r="P34" s="95">
        <v>796</v>
      </c>
      <c r="Q34" s="71" t="s">
        <v>81</v>
      </c>
      <c r="R34" s="80">
        <v>2</v>
      </c>
      <c r="S34" s="79">
        <v>12650</v>
      </c>
      <c r="T34" s="79">
        <f t="shared" si="2"/>
        <v>25300</v>
      </c>
      <c r="U34" s="74">
        <f t="shared" si="1"/>
        <v>28336.000000000004</v>
      </c>
      <c r="V34" s="95"/>
      <c r="W34" s="95">
        <v>2014</v>
      </c>
      <c r="X34" s="95"/>
      <c r="Y34" s="30"/>
      <c r="Z34" s="31"/>
      <c r="AA34" s="31"/>
    </row>
    <row r="35" spans="1:27" s="32" customFormat="1" ht="126" customHeight="1">
      <c r="A35" s="95" t="s">
        <v>138</v>
      </c>
      <c r="B35" s="95" t="s">
        <v>28</v>
      </c>
      <c r="C35" s="103" t="s">
        <v>139</v>
      </c>
      <c r="D35" s="54" t="s">
        <v>140</v>
      </c>
      <c r="E35" s="53" t="s">
        <v>141</v>
      </c>
      <c r="F35" s="71" t="s">
        <v>76</v>
      </c>
      <c r="G35" s="67" t="s">
        <v>77</v>
      </c>
      <c r="H35" s="72">
        <v>0.5</v>
      </c>
      <c r="I35" s="95">
        <v>750000000</v>
      </c>
      <c r="J35" s="73" t="s">
        <v>34</v>
      </c>
      <c r="K35" s="73" t="s">
        <v>91</v>
      </c>
      <c r="L35" s="68" t="s">
        <v>92</v>
      </c>
      <c r="M35" s="95" t="s">
        <v>37</v>
      </c>
      <c r="N35" s="77" t="s">
        <v>93</v>
      </c>
      <c r="O35" s="77" t="s">
        <v>68</v>
      </c>
      <c r="P35" s="95">
        <v>796</v>
      </c>
      <c r="Q35" s="54" t="s">
        <v>81</v>
      </c>
      <c r="R35" s="83">
        <v>50</v>
      </c>
      <c r="S35" s="79">
        <v>500</v>
      </c>
      <c r="T35" s="79">
        <f t="shared" si="2"/>
        <v>25000</v>
      </c>
      <c r="U35" s="74">
        <f t="shared" si="1"/>
        <v>28000.000000000004</v>
      </c>
      <c r="V35" s="95"/>
      <c r="W35" s="95">
        <v>2014</v>
      </c>
      <c r="X35" s="95"/>
      <c r="Y35" s="30"/>
      <c r="Z35" s="31"/>
      <c r="AA35" s="31"/>
    </row>
    <row r="36" spans="1:27" s="32" customFormat="1" ht="120.75" customHeight="1">
      <c r="A36" s="95" t="s">
        <v>142</v>
      </c>
      <c r="B36" s="95" t="s">
        <v>28</v>
      </c>
      <c r="C36" s="78" t="s">
        <v>143</v>
      </c>
      <c r="D36" s="80" t="s">
        <v>144</v>
      </c>
      <c r="E36" s="53" t="s">
        <v>145</v>
      </c>
      <c r="F36" s="71" t="s">
        <v>76</v>
      </c>
      <c r="G36" s="67" t="s">
        <v>77</v>
      </c>
      <c r="H36" s="72">
        <v>0</v>
      </c>
      <c r="I36" s="95">
        <v>750000000</v>
      </c>
      <c r="J36" s="73" t="s">
        <v>34</v>
      </c>
      <c r="K36" s="73" t="s">
        <v>91</v>
      </c>
      <c r="L36" s="68" t="s">
        <v>92</v>
      </c>
      <c r="M36" s="95" t="s">
        <v>37</v>
      </c>
      <c r="N36" s="77" t="s">
        <v>93</v>
      </c>
      <c r="O36" s="77" t="s">
        <v>68</v>
      </c>
      <c r="P36" s="95">
        <v>166</v>
      </c>
      <c r="Q36" s="80" t="s">
        <v>146</v>
      </c>
      <c r="R36" s="52">
        <v>0.96</v>
      </c>
      <c r="S36" s="79">
        <v>7300</v>
      </c>
      <c r="T36" s="79">
        <f t="shared" si="2"/>
        <v>7008</v>
      </c>
      <c r="U36" s="74">
        <f t="shared" si="1"/>
        <v>7848.9600000000009</v>
      </c>
      <c r="V36" s="95"/>
      <c r="W36" s="95">
        <v>2014</v>
      </c>
      <c r="X36" s="95"/>
      <c r="Y36" s="30"/>
      <c r="Z36" s="31"/>
      <c r="AA36" s="31"/>
    </row>
    <row r="37" spans="1:27" s="58" customFormat="1" ht="139.5" customHeight="1">
      <c r="A37" s="95" t="s">
        <v>147</v>
      </c>
      <c r="B37" s="95" t="s">
        <v>28</v>
      </c>
      <c r="C37" s="78" t="s">
        <v>148</v>
      </c>
      <c r="D37" s="80" t="s">
        <v>149</v>
      </c>
      <c r="E37" s="129" t="s">
        <v>150</v>
      </c>
      <c r="F37" s="71" t="s">
        <v>76</v>
      </c>
      <c r="G37" s="67" t="s">
        <v>77</v>
      </c>
      <c r="H37" s="72">
        <v>0.5</v>
      </c>
      <c r="I37" s="95">
        <v>750000000</v>
      </c>
      <c r="J37" s="73" t="s">
        <v>34</v>
      </c>
      <c r="K37" s="73" t="s">
        <v>91</v>
      </c>
      <c r="L37" s="68" t="s">
        <v>92</v>
      </c>
      <c r="M37" s="95" t="s">
        <v>37</v>
      </c>
      <c r="N37" s="77" t="s">
        <v>93</v>
      </c>
      <c r="O37" s="77" t="s">
        <v>68</v>
      </c>
      <c r="P37" s="95">
        <v>796</v>
      </c>
      <c r="Q37" s="54" t="s">
        <v>81</v>
      </c>
      <c r="R37" s="80">
        <v>12</v>
      </c>
      <c r="S37" s="79">
        <v>15000</v>
      </c>
      <c r="T37" s="79">
        <f t="shared" si="2"/>
        <v>180000</v>
      </c>
      <c r="U37" s="74">
        <f t="shared" si="1"/>
        <v>201600.00000000003</v>
      </c>
      <c r="V37" s="95"/>
      <c r="W37" s="95">
        <v>2014</v>
      </c>
      <c r="X37" s="95"/>
      <c r="Y37" s="124"/>
      <c r="Z37" s="123"/>
      <c r="AA37" s="123"/>
    </row>
    <row r="38" spans="1:27" s="17" customFormat="1" ht="109.5" customHeight="1">
      <c r="A38" s="95" t="s">
        <v>151</v>
      </c>
      <c r="B38" s="95" t="s">
        <v>28</v>
      </c>
      <c r="C38" s="78" t="s">
        <v>152</v>
      </c>
      <c r="D38" s="80" t="s">
        <v>153</v>
      </c>
      <c r="E38" s="71" t="s">
        <v>154</v>
      </c>
      <c r="F38" s="71" t="s">
        <v>76</v>
      </c>
      <c r="G38" s="67" t="s">
        <v>77</v>
      </c>
      <c r="H38" s="72">
        <v>0</v>
      </c>
      <c r="I38" s="95">
        <v>750000000</v>
      </c>
      <c r="J38" s="73" t="s">
        <v>34</v>
      </c>
      <c r="K38" s="73" t="s">
        <v>91</v>
      </c>
      <c r="L38" s="68" t="s">
        <v>79</v>
      </c>
      <c r="M38" s="95" t="s">
        <v>37</v>
      </c>
      <c r="N38" s="77" t="s">
        <v>93</v>
      </c>
      <c r="O38" s="77" t="s">
        <v>68</v>
      </c>
      <c r="P38" s="95">
        <v>796</v>
      </c>
      <c r="Q38" s="80" t="s">
        <v>81</v>
      </c>
      <c r="R38" s="89">
        <v>2</v>
      </c>
      <c r="S38" s="79">
        <v>1400</v>
      </c>
      <c r="T38" s="79">
        <f t="shared" si="2"/>
        <v>2800</v>
      </c>
      <c r="U38" s="74">
        <f t="shared" si="1"/>
        <v>3136.0000000000005</v>
      </c>
      <c r="V38" s="95"/>
      <c r="W38" s="95">
        <v>2014</v>
      </c>
      <c r="X38" s="95"/>
      <c r="Y38" s="18"/>
      <c r="Z38" s="19"/>
      <c r="AA38" s="19"/>
    </row>
    <row r="39" spans="1:27" s="17" customFormat="1" ht="110.25" customHeight="1">
      <c r="A39" s="95" t="s">
        <v>155</v>
      </c>
      <c r="B39" s="95" t="s">
        <v>28</v>
      </c>
      <c r="C39" s="78" t="s">
        <v>152</v>
      </c>
      <c r="D39" s="80" t="s">
        <v>153</v>
      </c>
      <c r="E39" s="71" t="s">
        <v>154</v>
      </c>
      <c r="F39" s="71" t="s">
        <v>76</v>
      </c>
      <c r="G39" s="67" t="s">
        <v>77</v>
      </c>
      <c r="H39" s="72">
        <v>0</v>
      </c>
      <c r="I39" s="95">
        <v>750000000</v>
      </c>
      <c r="J39" s="73" t="s">
        <v>34</v>
      </c>
      <c r="K39" s="73" t="s">
        <v>91</v>
      </c>
      <c r="L39" s="68" t="s">
        <v>79</v>
      </c>
      <c r="M39" s="95" t="s">
        <v>37</v>
      </c>
      <c r="N39" s="77" t="s">
        <v>93</v>
      </c>
      <c r="O39" s="77" t="s">
        <v>68</v>
      </c>
      <c r="P39" s="95">
        <v>796</v>
      </c>
      <c r="Q39" s="80" t="s">
        <v>81</v>
      </c>
      <c r="R39" s="89">
        <v>2</v>
      </c>
      <c r="S39" s="79">
        <v>4100</v>
      </c>
      <c r="T39" s="79">
        <f t="shared" si="2"/>
        <v>8200</v>
      </c>
      <c r="U39" s="74">
        <f t="shared" si="1"/>
        <v>9184</v>
      </c>
      <c r="V39" s="95"/>
      <c r="W39" s="95">
        <v>2014</v>
      </c>
      <c r="X39" s="95"/>
      <c r="Y39" s="18"/>
      <c r="Z39" s="19"/>
      <c r="AA39" s="19"/>
    </row>
    <row r="40" spans="1:27" s="17" customFormat="1" ht="118.5" customHeight="1">
      <c r="A40" s="95" t="s">
        <v>156</v>
      </c>
      <c r="B40" s="95" t="s">
        <v>28</v>
      </c>
      <c r="C40" s="78" t="s">
        <v>152</v>
      </c>
      <c r="D40" s="80" t="s">
        <v>153</v>
      </c>
      <c r="E40" s="71" t="s">
        <v>154</v>
      </c>
      <c r="F40" s="71" t="s">
        <v>76</v>
      </c>
      <c r="G40" s="67" t="s">
        <v>77</v>
      </c>
      <c r="H40" s="72">
        <v>0</v>
      </c>
      <c r="I40" s="95">
        <v>750000000</v>
      </c>
      <c r="J40" s="73" t="s">
        <v>34</v>
      </c>
      <c r="K40" s="73" t="s">
        <v>91</v>
      </c>
      <c r="L40" s="68" t="s">
        <v>79</v>
      </c>
      <c r="M40" s="95" t="s">
        <v>37</v>
      </c>
      <c r="N40" s="77" t="s">
        <v>93</v>
      </c>
      <c r="O40" s="77" t="s">
        <v>68</v>
      </c>
      <c r="P40" s="95">
        <v>796</v>
      </c>
      <c r="Q40" s="56" t="s">
        <v>81</v>
      </c>
      <c r="R40" s="89">
        <v>2</v>
      </c>
      <c r="S40" s="79">
        <v>7300</v>
      </c>
      <c r="T40" s="79">
        <f t="shared" si="2"/>
        <v>14600</v>
      </c>
      <c r="U40" s="74">
        <f t="shared" si="1"/>
        <v>16352.000000000002</v>
      </c>
      <c r="V40" s="95"/>
      <c r="W40" s="95">
        <v>2014</v>
      </c>
      <c r="X40" s="95"/>
      <c r="Y40" s="18"/>
      <c r="Z40" s="19"/>
      <c r="AA40" s="19"/>
    </row>
    <row r="41" spans="1:27" s="128" customFormat="1" ht="144.75" customHeight="1">
      <c r="A41" s="95" t="s">
        <v>157</v>
      </c>
      <c r="B41" s="95" t="s">
        <v>28</v>
      </c>
      <c r="C41" s="130" t="s">
        <v>158</v>
      </c>
      <c r="D41" s="80" t="s">
        <v>159</v>
      </c>
      <c r="E41" s="80" t="s">
        <v>160</v>
      </c>
      <c r="F41" s="71" t="s">
        <v>76</v>
      </c>
      <c r="G41" s="67" t="s">
        <v>64</v>
      </c>
      <c r="H41" s="72">
        <v>0</v>
      </c>
      <c r="I41" s="95">
        <v>750000000</v>
      </c>
      <c r="J41" s="73" t="s">
        <v>34</v>
      </c>
      <c r="K41" s="73" t="s">
        <v>91</v>
      </c>
      <c r="L41" s="84" t="s">
        <v>92</v>
      </c>
      <c r="M41" s="95" t="s">
        <v>37</v>
      </c>
      <c r="N41" s="77" t="s">
        <v>93</v>
      </c>
      <c r="O41" s="77" t="s">
        <v>68</v>
      </c>
      <c r="P41" s="95">
        <v>796</v>
      </c>
      <c r="Q41" s="54" t="s">
        <v>81</v>
      </c>
      <c r="R41" s="80">
        <v>2</v>
      </c>
      <c r="S41" s="79">
        <v>590000</v>
      </c>
      <c r="T41" s="79">
        <f t="shared" si="2"/>
        <v>1180000</v>
      </c>
      <c r="U41" s="74">
        <f t="shared" si="1"/>
        <v>1321600.0000000002</v>
      </c>
      <c r="V41" s="95"/>
      <c r="W41" s="95">
        <v>2014</v>
      </c>
      <c r="X41" s="95"/>
      <c r="Y41" s="126"/>
      <c r="Z41" s="127"/>
      <c r="AA41" s="127"/>
    </row>
    <row r="42" spans="1:27" s="32" customFormat="1" ht="129.75" customHeight="1">
      <c r="A42" s="95" t="s">
        <v>161</v>
      </c>
      <c r="B42" s="95" t="s">
        <v>28</v>
      </c>
      <c r="C42" s="78" t="s">
        <v>162</v>
      </c>
      <c r="D42" s="80" t="s">
        <v>163</v>
      </c>
      <c r="E42" s="86" t="s">
        <v>164</v>
      </c>
      <c r="F42" s="71" t="s">
        <v>76</v>
      </c>
      <c r="G42" s="67" t="s">
        <v>64</v>
      </c>
      <c r="H42" s="72">
        <v>0</v>
      </c>
      <c r="I42" s="95">
        <v>750000000</v>
      </c>
      <c r="J42" s="73" t="s">
        <v>34</v>
      </c>
      <c r="K42" s="73" t="s">
        <v>91</v>
      </c>
      <c r="L42" s="68" t="s">
        <v>92</v>
      </c>
      <c r="M42" s="95" t="s">
        <v>37</v>
      </c>
      <c r="N42" s="77" t="s">
        <v>93</v>
      </c>
      <c r="O42" s="77" t="s">
        <v>68</v>
      </c>
      <c r="P42" s="95">
        <v>796</v>
      </c>
      <c r="Q42" s="80" t="s">
        <v>81</v>
      </c>
      <c r="R42" s="71">
        <v>6</v>
      </c>
      <c r="S42" s="79">
        <v>2970000</v>
      </c>
      <c r="T42" s="79">
        <f t="shared" si="2"/>
        <v>17820000</v>
      </c>
      <c r="U42" s="74">
        <f t="shared" si="1"/>
        <v>19958400.000000004</v>
      </c>
      <c r="V42" s="95"/>
      <c r="W42" s="95">
        <v>2014</v>
      </c>
      <c r="X42" s="95"/>
      <c r="Y42" s="30"/>
      <c r="Z42" s="31"/>
      <c r="AA42" s="31"/>
    </row>
    <row r="43" spans="1:27" s="17" customFormat="1" ht="108" customHeight="1">
      <c r="A43" s="95" t="s">
        <v>165</v>
      </c>
      <c r="B43" s="95" t="s">
        <v>28</v>
      </c>
      <c r="C43" s="76" t="s">
        <v>166</v>
      </c>
      <c r="D43" s="80" t="s">
        <v>167</v>
      </c>
      <c r="E43" s="71" t="s">
        <v>168</v>
      </c>
      <c r="F43" s="71" t="s">
        <v>76</v>
      </c>
      <c r="G43" s="67" t="s">
        <v>77</v>
      </c>
      <c r="H43" s="72">
        <v>0</v>
      </c>
      <c r="I43" s="95">
        <v>750000000</v>
      </c>
      <c r="J43" s="73" t="s">
        <v>34</v>
      </c>
      <c r="K43" s="73" t="s">
        <v>78</v>
      </c>
      <c r="L43" s="68" t="s">
        <v>79</v>
      </c>
      <c r="M43" s="95" t="s">
        <v>37</v>
      </c>
      <c r="N43" s="77" t="s">
        <v>169</v>
      </c>
      <c r="O43" s="77" t="s">
        <v>68</v>
      </c>
      <c r="P43" s="95">
        <v>796</v>
      </c>
      <c r="Q43" s="80" t="s">
        <v>81</v>
      </c>
      <c r="R43" s="89">
        <v>2</v>
      </c>
      <c r="S43" s="79">
        <v>93169.640199999994</v>
      </c>
      <c r="T43" s="79">
        <v>186339.29</v>
      </c>
      <c r="U43" s="74">
        <v>208700</v>
      </c>
      <c r="V43" s="95"/>
      <c r="W43" s="95">
        <v>2014</v>
      </c>
      <c r="X43" s="95"/>
      <c r="Y43" s="18"/>
      <c r="Z43" s="19"/>
      <c r="AA43" s="19"/>
    </row>
    <row r="44" spans="1:27" s="32" customFormat="1" ht="110.25" customHeight="1">
      <c r="A44" s="95" t="s">
        <v>170</v>
      </c>
      <c r="B44" s="95" t="s">
        <v>28</v>
      </c>
      <c r="C44" s="78" t="s">
        <v>171</v>
      </c>
      <c r="D44" s="71" t="s">
        <v>172</v>
      </c>
      <c r="E44" s="71" t="s">
        <v>173</v>
      </c>
      <c r="F44" s="71" t="s">
        <v>76</v>
      </c>
      <c r="G44" s="67" t="s">
        <v>77</v>
      </c>
      <c r="H44" s="72">
        <v>0</v>
      </c>
      <c r="I44" s="95">
        <v>750000000</v>
      </c>
      <c r="J44" s="73" t="s">
        <v>34</v>
      </c>
      <c r="K44" s="73" t="s">
        <v>91</v>
      </c>
      <c r="L44" s="68" t="s">
        <v>98</v>
      </c>
      <c r="M44" s="95" t="s">
        <v>37</v>
      </c>
      <c r="N44" s="77" t="s">
        <v>93</v>
      </c>
      <c r="O44" s="77" t="s">
        <v>68</v>
      </c>
      <c r="P44" s="95">
        <v>796</v>
      </c>
      <c r="Q44" s="80" t="s">
        <v>81</v>
      </c>
      <c r="R44" s="71">
        <v>1</v>
      </c>
      <c r="S44" s="79">
        <v>468000</v>
      </c>
      <c r="T44" s="79">
        <f t="shared" si="2"/>
        <v>468000</v>
      </c>
      <c r="U44" s="74">
        <f t="shared" si="1"/>
        <v>524160.00000000006</v>
      </c>
      <c r="V44" s="95"/>
      <c r="W44" s="95">
        <v>2014</v>
      </c>
      <c r="X44" s="95"/>
      <c r="Y44" s="30"/>
      <c r="Z44" s="31"/>
      <c r="AA44" s="31"/>
    </row>
    <row r="45" spans="1:27" s="32" customFormat="1" ht="97.5" customHeight="1">
      <c r="A45" s="95" t="s">
        <v>174</v>
      </c>
      <c r="B45" s="95" t="s">
        <v>28</v>
      </c>
      <c r="C45" s="78" t="s">
        <v>175</v>
      </c>
      <c r="D45" s="80" t="s">
        <v>176</v>
      </c>
      <c r="E45" s="82" t="s">
        <v>177</v>
      </c>
      <c r="F45" s="71" t="s">
        <v>76</v>
      </c>
      <c r="G45" s="67" t="s">
        <v>77</v>
      </c>
      <c r="H45" s="72">
        <v>0</v>
      </c>
      <c r="I45" s="95">
        <v>750000000</v>
      </c>
      <c r="J45" s="73" t="s">
        <v>34</v>
      </c>
      <c r="K45" s="73" t="s">
        <v>91</v>
      </c>
      <c r="L45" s="68" t="s">
        <v>98</v>
      </c>
      <c r="M45" s="95" t="s">
        <v>37</v>
      </c>
      <c r="N45" s="77" t="s">
        <v>93</v>
      </c>
      <c r="O45" s="77" t="s">
        <v>68</v>
      </c>
      <c r="P45" s="95">
        <v>796</v>
      </c>
      <c r="Q45" s="54" t="s">
        <v>81</v>
      </c>
      <c r="R45" s="71">
        <v>1</v>
      </c>
      <c r="S45" s="91">
        <v>780000</v>
      </c>
      <c r="T45" s="79">
        <f t="shared" si="2"/>
        <v>780000</v>
      </c>
      <c r="U45" s="74">
        <f t="shared" si="1"/>
        <v>873600.00000000012</v>
      </c>
      <c r="V45" s="95"/>
      <c r="W45" s="95">
        <v>2014</v>
      </c>
      <c r="X45" s="95"/>
      <c r="Y45" s="35"/>
      <c r="Z45" s="31"/>
      <c r="AA45" s="31"/>
    </row>
    <row r="46" spans="1:27" s="58" customFormat="1" ht="129.75" customHeight="1">
      <c r="A46" s="95" t="s">
        <v>178</v>
      </c>
      <c r="B46" s="95" t="s">
        <v>28</v>
      </c>
      <c r="C46" s="78" t="s">
        <v>179</v>
      </c>
      <c r="D46" s="80" t="s">
        <v>180</v>
      </c>
      <c r="E46" s="71" t="s">
        <v>181</v>
      </c>
      <c r="F46" s="71" t="s">
        <v>76</v>
      </c>
      <c r="G46" s="67" t="s">
        <v>77</v>
      </c>
      <c r="H46" s="72">
        <v>0</v>
      </c>
      <c r="I46" s="95">
        <v>750000000</v>
      </c>
      <c r="J46" s="73" t="s">
        <v>34</v>
      </c>
      <c r="K46" s="73" t="s">
        <v>91</v>
      </c>
      <c r="L46" s="68" t="s">
        <v>98</v>
      </c>
      <c r="M46" s="95" t="s">
        <v>37</v>
      </c>
      <c r="N46" s="77" t="s">
        <v>93</v>
      </c>
      <c r="O46" s="77" t="s">
        <v>68</v>
      </c>
      <c r="P46" s="95">
        <v>796</v>
      </c>
      <c r="Q46" s="80" t="s">
        <v>81</v>
      </c>
      <c r="R46" s="71">
        <v>2</v>
      </c>
      <c r="S46" s="79">
        <v>780000</v>
      </c>
      <c r="T46" s="79">
        <f t="shared" si="2"/>
        <v>1560000</v>
      </c>
      <c r="U46" s="74">
        <f t="shared" si="1"/>
        <v>1747200.0000000002</v>
      </c>
      <c r="V46" s="95"/>
      <c r="W46" s="95">
        <v>2014</v>
      </c>
      <c r="X46" s="95"/>
      <c r="Y46" s="124"/>
      <c r="Z46" s="123"/>
      <c r="AA46" s="123"/>
    </row>
    <row r="47" spans="1:27" s="17" customFormat="1" ht="114" customHeight="1">
      <c r="A47" s="95" t="s">
        <v>182</v>
      </c>
      <c r="B47" s="95" t="s">
        <v>28</v>
      </c>
      <c r="C47" s="82" t="s">
        <v>183</v>
      </c>
      <c r="D47" s="82" t="s">
        <v>184</v>
      </c>
      <c r="E47" s="71" t="s">
        <v>185</v>
      </c>
      <c r="F47" s="71" t="s">
        <v>76</v>
      </c>
      <c r="G47" s="67" t="s">
        <v>77</v>
      </c>
      <c r="H47" s="72">
        <v>0</v>
      </c>
      <c r="I47" s="95">
        <v>750000000</v>
      </c>
      <c r="J47" s="73" t="s">
        <v>34</v>
      </c>
      <c r="K47" s="73" t="s">
        <v>78</v>
      </c>
      <c r="L47" s="68" t="s">
        <v>79</v>
      </c>
      <c r="M47" s="95" t="s">
        <v>37</v>
      </c>
      <c r="N47" s="77" t="s">
        <v>169</v>
      </c>
      <c r="O47" s="77" t="s">
        <v>68</v>
      </c>
      <c r="P47" s="95">
        <v>796</v>
      </c>
      <c r="Q47" s="80" t="s">
        <v>81</v>
      </c>
      <c r="R47" s="89">
        <v>2</v>
      </c>
      <c r="S47" s="79">
        <v>118000</v>
      </c>
      <c r="T47" s="79">
        <f t="shared" si="2"/>
        <v>236000</v>
      </c>
      <c r="U47" s="74">
        <f t="shared" si="1"/>
        <v>264320</v>
      </c>
      <c r="V47" s="95"/>
      <c r="W47" s="95">
        <v>2014</v>
      </c>
      <c r="X47" s="95"/>
      <c r="Y47" s="20"/>
      <c r="Z47" s="19"/>
      <c r="AA47" s="19"/>
    </row>
    <row r="48" spans="1:27" s="17" customFormat="1" ht="104.25" customHeight="1">
      <c r="A48" s="95" t="s">
        <v>186</v>
      </c>
      <c r="B48" s="95" t="s">
        <v>28</v>
      </c>
      <c r="C48" s="76" t="s">
        <v>187</v>
      </c>
      <c r="D48" s="80" t="s">
        <v>188</v>
      </c>
      <c r="E48" s="71" t="s">
        <v>189</v>
      </c>
      <c r="F48" s="71" t="s">
        <v>76</v>
      </c>
      <c r="G48" s="67" t="s">
        <v>77</v>
      </c>
      <c r="H48" s="72">
        <v>0</v>
      </c>
      <c r="I48" s="95">
        <v>750000000</v>
      </c>
      <c r="J48" s="73" t="s">
        <v>34</v>
      </c>
      <c r="K48" s="73" t="s">
        <v>78</v>
      </c>
      <c r="L48" s="68" t="s">
        <v>79</v>
      </c>
      <c r="M48" s="95" t="s">
        <v>37</v>
      </c>
      <c r="N48" s="77" t="s">
        <v>169</v>
      </c>
      <c r="O48" s="77" t="s">
        <v>68</v>
      </c>
      <c r="P48" s="95">
        <v>796</v>
      </c>
      <c r="Q48" s="80" t="s">
        <v>81</v>
      </c>
      <c r="R48" s="89">
        <v>1</v>
      </c>
      <c r="S48" s="79">
        <v>201339.285</v>
      </c>
      <c r="T48" s="79">
        <f t="shared" si="2"/>
        <v>201339.285</v>
      </c>
      <c r="U48" s="74">
        <v>225500</v>
      </c>
      <c r="V48" s="95"/>
      <c r="W48" s="95">
        <v>2014</v>
      </c>
      <c r="X48" s="95"/>
      <c r="Y48" s="18"/>
      <c r="Z48" s="19"/>
      <c r="AA48" s="19"/>
    </row>
    <row r="49" spans="1:27" s="17" customFormat="1" ht="104.25" customHeight="1">
      <c r="A49" s="95" t="s">
        <v>190</v>
      </c>
      <c r="B49" s="95" t="s">
        <v>28</v>
      </c>
      <c r="C49" s="78" t="s">
        <v>191</v>
      </c>
      <c r="D49" s="80" t="s">
        <v>192</v>
      </c>
      <c r="E49" s="71" t="s">
        <v>193</v>
      </c>
      <c r="F49" s="71" t="s">
        <v>76</v>
      </c>
      <c r="G49" s="67" t="s">
        <v>77</v>
      </c>
      <c r="H49" s="72">
        <v>0.77</v>
      </c>
      <c r="I49" s="95">
        <v>750000000</v>
      </c>
      <c r="J49" s="73" t="s">
        <v>34</v>
      </c>
      <c r="K49" s="73" t="s">
        <v>91</v>
      </c>
      <c r="L49" s="68" t="s">
        <v>79</v>
      </c>
      <c r="M49" s="95" t="s">
        <v>37</v>
      </c>
      <c r="N49" s="77" t="s">
        <v>93</v>
      </c>
      <c r="O49" s="77" t="s">
        <v>68</v>
      </c>
      <c r="P49" s="95">
        <v>796</v>
      </c>
      <c r="Q49" s="56" t="s">
        <v>81</v>
      </c>
      <c r="R49" s="71">
        <v>1</v>
      </c>
      <c r="S49" s="79">
        <v>144000</v>
      </c>
      <c r="T49" s="79">
        <f t="shared" si="2"/>
        <v>144000</v>
      </c>
      <c r="U49" s="74">
        <f>T49*1.12</f>
        <v>161280.00000000003</v>
      </c>
      <c r="V49" s="95"/>
      <c r="W49" s="95">
        <v>2014</v>
      </c>
      <c r="X49" s="95"/>
      <c r="Y49" s="18"/>
      <c r="Z49" s="19"/>
      <c r="AA49" s="19"/>
    </row>
    <row r="50" spans="1:27" s="17" customFormat="1" ht="108" customHeight="1">
      <c r="A50" s="95" t="s">
        <v>194</v>
      </c>
      <c r="B50" s="95" t="s">
        <v>28</v>
      </c>
      <c r="C50" s="76" t="s">
        <v>195</v>
      </c>
      <c r="D50" s="80" t="s">
        <v>196</v>
      </c>
      <c r="E50" s="71" t="s">
        <v>197</v>
      </c>
      <c r="F50" s="71" t="s">
        <v>76</v>
      </c>
      <c r="G50" s="67" t="s">
        <v>77</v>
      </c>
      <c r="H50" s="72">
        <v>0</v>
      </c>
      <c r="I50" s="95">
        <v>750000000</v>
      </c>
      <c r="J50" s="73" t="s">
        <v>34</v>
      </c>
      <c r="K50" s="73" t="s">
        <v>78</v>
      </c>
      <c r="L50" s="68" t="s">
        <v>79</v>
      </c>
      <c r="M50" s="95" t="s">
        <v>37</v>
      </c>
      <c r="N50" s="77" t="s">
        <v>169</v>
      </c>
      <c r="O50" s="77" t="s">
        <v>68</v>
      </c>
      <c r="P50" s="95">
        <v>796</v>
      </c>
      <c r="Q50" s="80" t="s">
        <v>81</v>
      </c>
      <c r="R50" s="89">
        <v>1</v>
      </c>
      <c r="S50" s="79">
        <v>157200</v>
      </c>
      <c r="T50" s="79">
        <f t="shared" si="2"/>
        <v>157200</v>
      </c>
      <c r="U50" s="74">
        <f t="shared" si="1"/>
        <v>176064.00000000003</v>
      </c>
      <c r="V50" s="95"/>
      <c r="W50" s="95">
        <v>2014</v>
      </c>
      <c r="X50" s="95"/>
      <c r="Y50" s="18"/>
      <c r="Z50" s="19"/>
      <c r="AA50" s="19"/>
    </row>
    <row r="51" spans="1:27" s="17" customFormat="1" ht="113.25" customHeight="1">
      <c r="A51" s="95" t="s">
        <v>198</v>
      </c>
      <c r="B51" s="95" t="s">
        <v>28</v>
      </c>
      <c r="C51" s="76" t="s">
        <v>199</v>
      </c>
      <c r="D51" s="80" t="s">
        <v>200</v>
      </c>
      <c r="E51" s="71" t="s">
        <v>201</v>
      </c>
      <c r="F51" s="71" t="s">
        <v>76</v>
      </c>
      <c r="G51" s="67" t="s">
        <v>77</v>
      </c>
      <c r="H51" s="72">
        <v>0</v>
      </c>
      <c r="I51" s="95">
        <v>750000000</v>
      </c>
      <c r="J51" s="73" t="s">
        <v>34</v>
      </c>
      <c r="K51" s="73" t="s">
        <v>78</v>
      </c>
      <c r="L51" s="68" t="s">
        <v>79</v>
      </c>
      <c r="M51" s="95" t="s">
        <v>37</v>
      </c>
      <c r="N51" s="77" t="s">
        <v>169</v>
      </c>
      <c r="O51" s="77" t="s">
        <v>68</v>
      </c>
      <c r="P51" s="95">
        <v>796</v>
      </c>
      <c r="Q51" s="80" t="s">
        <v>81</v>
      </c>
      <c r="R51" s="89">
        <v>1</v>
      </c>
      <c r="S51" s="79">
        <v>217620</v>
      </c>
      <c r="T51" s="79">
        <f t="shared" si="2"/>
        <v>217620</v>
      </c>
      <c r="U51" s="74">
        <f t="shared" si="1"/>
        <v>243734.40000000002</v>
      </c>
      <c r="V51" s="95"/>
      <c r="W51" s="95">
        <v>2014</v>
      </c>
      <c r="X51" s="95"/>
      <c r="Y51" s="18"/>
      <c r="Z51" s="19"/>
      <c r="AA51" s="19"/>
    </row>
    <row r="52" spans="1:27" s="58" customFormat="1" ht="126" customHeight="1">
      <c r="A52" s="95" t="s">
        <v>202</v>
      </c>
      <c r="B52" s="95" t="s">
        <v>28</v>
      </c>
      <c r="C52" s="78" t="s">
        <v>203</v>
      </c>
      <c r="D52" s="80" t="s">
        <v>110</v>
      </c>
      <c r="E52" s="82" t="s">
        <v>204</v>
      </c>
      <c r="F52" s="71" t="s">
        <v>76</v>
      </c>
      <c r="G52" s="67" t="s">
        <v>77</v>
      </c>
      <c r="H52" s="72">
        <v>0</v>
      </c>
      <c r="I52" s="95">
        <v>750000000</v>
      </c>
      <c r="J52" s="73" t="s">
        <v>34</v>
      </c>
      <c r="K52" s="73" t="s">
        <v>91</v>
      </c>
      <c r="L52" s="68" t="s">
        <v>92</v>
      </c>
      <c r="M52" s="95" t="s">
        <v>37</v>
      </c>
      <c r="N52" s="77" t="s">
        <v>93</v>
      </c>
      <c r="O52" s="77" t="s">
        <v>68</v>
      </c>
      <c r="P52" s="95">
        <v>796</v>
      </c>
      <c r="Q52" s="54" t="s">
        <v>81</v>
      </c>
      <c r="R52" s="71">
        <v>1</v>
      </c>
      <c r="S52" s="79">
        <v>980000</v>
      </c>
      <c r="T52" s="79">
        <f t="shared" si="2"/>
        <v>980000</v>
      </c>
      <c r="U52" s="74">
        <f t="shared" si="1"/>
        <v>1097600</v>
      </c>
      <c r="V52" s="95"/>
      <c r="W52" s="95">
        <v>2014</v>
      </c>
      <c r="X52" s="95"/>
      <c r="Y52" s="124"/>
      <c r="Z52" s="123"/>
      <c r="AA52" s="123"/>
    </row>
    <row r="53" spans="1:27" s="58" customFormat="1" ht="126.75" customHeight="1">
      <c r="A53" s="95" t="s">
        <v>205</v>
      </c>
      <c r="B53" s="95" t="s">
        <v>28</v>
      </c>
      <c r="C53" s="78" t="s">
        <v>206</v>
      </c>
      <c r="D53" s="80" t="s">
        <v>207</v>
      </c>
      <c r="E53" s="52" t="s">
        <v>208</v>
      </c>
      <c r="F53" s="71" t="s">
        <v>76</v>
      </c>
      <c r="G53" s="67" t="s">
        <v>77</v>
      </c>
      <c r="H53" s="72">
        <v>0</v>
      </c>
      <c r="I53" s="95">
        <v>750000000</v>
      </c>
      <c r="J53" s="73" t="s">
        <v>34</v>
      </c>
      <c r="K53" s="73" t="s">
        <v>91</v>
      </c>
      <c r="L53" s="68" t="s">
        <v>92</v>
      </c>
      <c r="M53" s="95" t="s">
        <v>37</v>
      </c>
      <c r="N53" s="77" t="s">
        <v>93</v>
      </c>
      <c r="O53" s="77" t="s">
        <v>68</v>
      </c>
      <c r="P53" s="95">
        <v>796</v>
      </c>
      <c r="Q53" s="80" t="s">
        <v>209</v>
      </c>
      <c r="R53" s="80">
        <v>1</v>
      </c>
      <c r="S53" s="85">
        <v>1200000</v>
      </c>
      <c r="T53" s="79">
        <f t="shared" si="2"/>
        <v>1200000</v>
      </c>
      <c r="U53" s="74">
        <f t="shared" si="1"/>
        <v>1344000.0000000002</v>
      </c>
      <c r="V53" s="95"/>
      <c r="W53" s="95">
        <v>2014</v>
      </c>
      <c r="X53" s="95"/>
      <c r="Y53" s="122"/>
      <c r="Z53" s="123"/>
      <c r="AA53" s="123"/>
    </row>
    <row r="54" spans="1:27" s="32" customFormat="1" ht="138.75" customHeight="1">
      <c r="A54" s="95" t="s">
        <v>210</v>
      </c>
      <c r="B54" s="95" t="s">
        <v>28</v>
      </c>
      <c r="C54" s="78" t="s">
        <v>105</v>
      </c>
      <c r="D54" s="52" t="s">
        <v>106</v>
      </c>
      <c r="E54" s="53" t="s">
        <v>211</v>
      </c>
      <c r="F54" s="71" t="s">
        <v>76</v>
      </c>
      <c r="G54" s="67" t="s">
        <v>77</v>
      </c>
      <c r="H54" s="72">
        <v>0</v>
      </c>
      <c r="I54" s="95">
        <v>750000000</v>
      </c>
      <c r="J54" s="73" t="s">
        <v>34</v>
      </c>
      <c r="K54" s="73" t="s">
        <v>91</v>
      </c>
      <c r="L54" s="68" t="s">
        <v>92</v>
      </c>
      <c r="M54" s="95" t="s">
        <v>37</v>
      </c>
      <c r="N54" s="77" t="s">
        <v>93</v>
      </c>
      <c r="O54" s="77" t="s">
        <v>68</v>
      </c>
      <c r="P54" s="95">
        <v>796</v>
      </c>
      <c r="Q54" s="54" t="s">
        <v>81</v>
      </c>
      <c r="R54" s="80">
        <v>1</v>
      </c>
      <c r="S54" s="79">
        <v>89000</v>
      </c>
      <c r="T54" s="79">
        <f t="shared" si="2"/>
        <v>89000</v>
      </c>
      <c r="U54" s="74">
        <f t="shared" si="1"/>
        <v>99680.000000000015</v>
      </c>
      <c r="V54" s="95"/>
      <c r="W54" s="95">
        <v>2014</v>
      </c>
      <c r="X54" s="95"/>
      <c r="Y54" s="30"/>
      <c r="Z54" s="31"/>
      <c r="AA54" s="31"/>
    </row>
    <row r="55" spans="1:27" s="17" customFormat="1" ht="123.75" customHeight="1">
      <c r="A55" s="95" t="s">
        <v>212</v>
      </c>
      <c r="B55" s="95" t="s">
        <v>28</v>
      </c>
      <c r="C55" s="76" t="s">
        <v>213</v>
      </c>
      <c r="D55" s="80" t="s">
        <v>214</v>
      </c>
      <c r="E55" s="53" t="s">
        <v>215</v>
      </c>
      <c r="F55" s="71" t="s">
        <v>76</v>
      </c>
      <c r="G55" s="67" t="s">
        <v>77</v>
      </c>
      <c r="H55" s="72">
        <v>0</v>
      </c>
      <c r="I55" s="95">
        <v>750000000</v>
      </c>
      <c r="J55" s="73" t="s">
        <v>34</v>
      </c>
      <c r="K55" s="73" t="s">
        <v>78</v>
      </c>
      <c r="L55" s="68" t="s">
        <v>79</v>
      </c>
      <c r="M55" s="95" t="s">
        <v>37</v>
      </c>
      <c r="N55" s="77" t="s">
        <v>169</v>
      </c>
      <c r="O55" s="77" t="s">
        <v>68</v>
      </c>
      <c r="P55" s="95">
        <v>796</v>
      </c>
      <c r="Q55" s="80" t="s">
        <v>81</v>
      </c>
      <c r="R55" s="101">
        <v>2</v>
      </c>
      <c r="S55" s="85">
        <v>300000</v>
      </c>
      <c r="T55" s="79">
        <f t="shared" si="2"/>
        <v>600000</v>
      </c>
      <c r="U55" s="74">
        <f t="shared" si="1"/>
        <v>672000.00000000012</v>
      </c>
      <c r="V55" s="95"/>
      <c r="W55" s="95">
        <v>2014</v>
      </c>
      <c r="X55" s="95"/>
      <c r="Y55" s="21"/>
      <c r="Z55" s="19"/>
      <c r="AA55" s="19"/>
    </row>
    <row r="56" spans="1:27" s="17" customFormat="1" ht="105" customHeight="1">
      <c r="A56" s="95" t="s">
        <v>216</v>
      </c>
      <c r="B56" s="95" t="s">
        <v>28</v>
      </c>
      <c r="C56" s="76" t="s">
        <v>217</v>
      </c>
      <c r="D56" s="80" t="s">
        <v>218</v>
      </c>
      <c r="E56" s="53" t="s">
        <v>219</v>
      </c>
      <c r="F56" s="71" t="s">
        <v>76</v>
      </c>
      <c r="G56" s="67" t="s">
        <v>77</v>
      </c>
      <c r="H56" s="72">
        <v>0</v>
      </c>
      <c r="I56" s="95">
        <v>750000000</v>
      </c>
      <c r="J56" s="73" t="s">
        <v>34</v>
      </c>
      <c r="K56" s="73" t="s">
        <v>91</v>
      </c>
      <c r="L56" s="68" t="s">
        <v>79</v>
      </c>
      <c r="M56" s="95" t="s">
        <v>37</v>
      </c>
      <c r="N56" s="77" t="s">
        <v>93</v>
      </c>
      <c r="O56" s="77" t="s">
        <v>68</v>
      </c>
      <c r="P56" s="95">
        <v>796</v>
      </c>
      <c r="Q56" s="54" t="s">
        <v>81</v>
      </c>
      <c r="R56" s="55">
        <v>1</v>
      </c>
      <c r="S56" s="85">
        <v>950000</v>
      </c>
      <c r="T56" s="79">
        <f t="shared" si="2"/>
        <v>950000</v>
      </c>
      <c r="U56" s="74">
        <f t="shared" si="1"/>
        <v>1064000</v>
      </c>
      <c r="V56" s="95"/>
      <c r="W56" s="95">
        <v>2014</v>
      </c>
      <c r="X56" s="95"/>
      <c r="Y56" s="21"/>
      <c r="Z56" s="19"/>
      <c r="AA56" s="19"/>
    </row>
    <row r="57" spans="1:27" s="17" customFormat="1" ht="111" customHeight="1">
      <c r="A57" s="95" t="s">
        <v>220</v>
      </c>
      <c r="B57" s="95" t="s">
        <v>28</v>
      </c>
      <c r="C57" s="76" t="s">
        <v>217</v>
      </c>
      <c r="D57" s="80" t="s">
        <v>218</v>
      </c>
      <c r="E57" s="53" t="s">
        <v>219</v>
      </c>
      <c r="F57" s="71" t="s">
        <v>76</v>
      </c>
      <c r="G57" s="67" t="s">
        <v>77</v>
      </c>
      <c r="H57" s="72">
        <v>0</v>
      </c>
      <c r="I57" s="95">
        <v>750000000</v>
      </c>
      <c r="J57" s="73" t="s">
        <v>34</v>
      </c>
      <c r="K57" s="73" t="s">
        <v>91</v>
      </c>
      <c r="L57" s="68" t="s">
        <v>79</v>
      </c>
      <c r="M57" s="95" t="s">
        <v>37</v>
      </c>
      <c r="N57" s="77" t="s">
        <v>93</v>
      </c>
      <c r="O57" s="77" t="s">
        <v>68</v>
      </c>
      <c r="P57" s="95">
        <v>796</v>
      </c>
      <c r="Q57" s="80" t="s">
        <v>81</v>
      </c>
      <c r="R57" s="55">
        <v>1</v>
      </c>
      <c r="S57" s="79">
        <v>195000</v>
      </c>
      <c r="T57" s="79">
        <f t="shared" si="2"/>
        <v>195000</v>
      </c>
      <c r="U57" s="74">
        <f t="shared" si="1"/>
        <v>218400.00000000003</v>
      </c>
      <c r="V57" s="95"/>
      <c r="W57" s="95">
        <v>2014</v>
      </c>
      <c r="X57" s="95"/>
      <c r="Y57" s="18"/>
      <c r="Z57" s="19"/>
      <c r="AA57" s="19"/>
    </row>
    <row r="58" spans="1:27" s="17" customFormat="1" ht="108.75" customHeight="1">
      <c r="A58" s="95" t="s">
        <v>221</v>
      </c>
      <c r="B58" s="95" t="s">
        <v>28</v>
      </c>
      <c r="C58" s="76" t="s">
        <v>222</v>
      </c>
      <c r="D58" s="80" t="s">
        <v>188</v>
      </c>
      <c r="E58" s="53" t="s">
        <v>223</v>
      </c>
      <c r="F58" s="71" t="s">
        <v>76</v>
      </c>
      <c r="G58" s="67" t="s">
        <v>77</v>
      </c>
      <c r="H58" s="72">
        <v>0</v>
      </c>
      <c r="I58" s="95">
        <v>750000000</v>
      </c>
      <c r="J58" s="73" t="s">
        <v>34</v>
      </c>
      <c r="K58" s="73" t="s">
        <v>78</v>
      </c>
      <c r="L58" s="68" t="s">
        <v>79</v>
      </c>
      <c r="M58" s="95" t="s">
        <v>37</v>
      </c>
      <c r="N58" s="77" t="s">
        <v>169</v>
      </c>
      <c r="O58" s="77" t="s">
        <v>68</v>
      </c>
      <c r="P58" s="95">
        <v>796</v>
      </c>
      <c r="Q58" s="54" t="s">
        <v>81</v>
      </c>
      <c r="R58" s="55">
        <v>1</v>
      </c>
      <c r="S58" s="85">
        <v>180000</v>
      </c>
      <c r="T58" s="79">
        <f t="shared" si="2"/>
        <v>180000</v>
      </c>
      <c r="U58" s="74">
        <f t="shared" si="1"/>
        <v>201600.00000000003</v>
      </c>
      <c r="V58" s="95"/>
      <c r="W58" s="95">
        <v>2014</v>
      </c>
      <c r="X58" s="95"/>
      <c r="Y58" s="21"/>
      <c r="Z58" s="19"/>
      <c r="AA58" s="19"/>
    </row>
    <row r="59" spans="1:27" s="58" customFormat="1" ht="112.5" customHeight="1">
      <c r="A59" s="95" t="s">
        <v>224</v>
      </c>
      <c r="B59" s="95" t="s">
        <v>28</v>
      </c>
      <c r="C59" s="78" t="s">
        <v>225</v>
      </c>
      <c r="D59" s="52" t="s">
        <v>226</v>
      </c>
      <c r="E59" s="52" t="s">
        <v>227</v>
      </c>
      <c r="F59" s="71" t="s">
        <v>76</v>
      </c>
      <c r="G59" s="67" t="s">
        <v>77</v>
      </c>
      <c r="H59" s="72">
        <v>0</v>
      </c>
      <c r="I59" s="95">
        <v>750000000</v>
      </c>
      <c r="J59" s="73" t="s">
        <v>34</v>
      </c>
      <c r="K59" s="73" t="s">
        <v>91</v>
      </c>
      <c r="L59" s="68" t="s">
        <v>79</v>
      </c>
      <c r="M59" s="95" t="s">
        <v>37</v>
      </c>
      <c r="N59" s="77" t="s">
        <v>93</v>
      </c>
      <c r="O59" s="77" t="s">
        <v>68</v>
      </c>
      <c r="P59" s="95">
        <v>796</v>
      </c>
      <c r="Q59" s="80" t="s">
        <v>81</v>
      </c>
      <c r="R59" s="83">
        <v>1</v>
      </c>
      <c r="S59" s="79">
        <v>690000</v>
      </c>
      <c r="T59" s="79">
        <f t="shared" si="2"/>
        <v>690000</v>
      </c>
      <c r="U59" s="74">
        <f t="shared" si="1"/>
        <v>772800.00000000012</v>
      </c>
      <c r="V59" s="95"/>
      <c r="W59" s="95">
        <v>2014</v>
      </c>
      <c r="X59" s="95"/>
      <c r="Y59" s="124"/>
      <c r="Z59" s="123"/>
      <c r="AA59" s="123"/>
    </row>
    <row r="60" spans="1:27" s="17" customFormat="1" ht="111" customHeight="1">
      <c r="A60" s="95" t="s">
        <v>228</v>
      </c>
      <c r="B60" s="95" t="s">
        <v>28</v>
      </c>
      <c r="C60" s="76" t="s">
        <v>229</v>
      </c>
      <c r="D60" s="54" t="s">
        <v>230</v>
      </c>
      <c r="E60" s="53" t="s">
        <v>231</v>
      </c>
      <c r="F60" s="71" t="s">
        <v>76</v>
      </c>
      <c r="G60" s="67" t="s">
        <v>77</v>
      </c>
      <c r="H60" s="72">
        <v>0</v>
      </c>
      <c r="I60" s="95">
        <v>750000000</v>
      </c>
      <c r="J60" s="73" t="s">
        <v>34</v>
      </c>
      <c r="K60" s="73" t="s">
        <v>78</v>
      </c>
      <c r="L60" s="68" t="s">
        <v>79</v>
      </c>
      <c r="M60" s="95" t="s">
        <v>37</v>
      </c>
      <c r="N60" s="77" t="s">
        <v>169</v>
      </c>
      <c r="O60" s="77" t="s">
        <v>68</v>
      </c>
      <c r="P60" s="95">
        <v>796</v>
      </c>
      <c r="Q60" s="54" t="s">
        <v>81</v>
      </c>
      <c r="R60" s="55">
        <v>1</v>
      </c>
      <c r="S60" s="85">
        <v>280000</v>
      </c>
      <c r="T60" s="79">
        <f t="shared" si="2"/>
        <v>280000</v>
      </c>
      <c r="U60" s="74">
        <f>T60*1.12</f>
        <v>313600.00000000006</v>
      </c>
      <c r="V60" s="95"/>
      <c r="W60" s="95">
        <v>2014</v>
      </c>
      <c r="X60" s="95"/>
      <c r="Y60" s="21"/>
      <c r="Z60" s="19"/>
      <c r="AA60" s="19"/>
    </row>
    <row r="61" spans="1:27" s="58" customFormat="1" ht="119.25" customHeight="1">
      <c r="A61" s="95" t="s">
        <v>232</v>
      </c>
      <c r="B61" s="95" t="s">
        <v>28</v>
      </c>
      <c r="C61" s="78" t="s">
        <v>171</v>
      </c>
      <c r="D61" s="71" t="s">
        <v>172</v>
      </c>
      <c r="E61" s="71" t="s">
        <v>173</v>
      </c>
      <c r="F61" s="71" t="s">
        <v>76</v>
      </c>
      <c r="G61" s="67" t="s">
        <v>64</v>
      </c>
      <c r="H61" s="72">
        <v>0</v>
      </c>
      <c r="I61" s="95">
        <v>750000000</v>
      </c>
      <c r="J61" s="73" t="s">
        <v>34</v>
      </c>
      <c r="K61" s="73" t="s">
        <v>91</v>
      </c>
      <c r="L61" s="68" t="s">
        <v>92</v>
      </c>
      <c r="M61" s="95" t="s">
        <v>37</v>
      </c>
      <c r="N61" s="77" t="s">
        <v>93</v>
      </c>
      <c r="O61" s="77" t="s">
        <v>68</v>
      </c>
      <c r="P61" s="95">
        <v>796</v>
      </c>
      <c r="Q61" s="80" t="s">
        <v>81</v>
      </c>
      <c r="R61" s="53">
        <v>1</v>
      </c>
      <c r="S61" s="85">
        <v>2350000</v>
      </c>
      <c r="T61" s="79">
        <f t="shared" si="2"/>
        <v>2350000</v>
      </c>
      <c r="U61" s="74">
        <f t="shared" ref="U61:U94" si="3">T61*1.12</f>
        <v>2632000.0000000005</v>
      </c>
      <c r="V61" s="95"/>
      <c r="W61" s="95">
        <v>2014</v>
      </c>
      <c r="X61" s="95"/>
      <c r="Y61" s="122"/>
      <c r="Z61" s="123"/>
      <c r="AA61" s="123"/>
    </row>
    <row r="62" spans="1:27" s="17" customFormat="1" ht="99" customHeight="1">
      <c r="A62" s="95" t="s">
        <v>233</v>
      </c>
      <c r="B62" s="95" t="s">
        <v>28</v>
      </c>
      <c r="C62" s="76" t="s">
        <v>234</v>
      </c>
      <c r="D62" s="53" t="s">
        <v>235</v>
      </c>
      <c r="E62" s="53" t="s">
        <v>236</v>
      </c>
      <c r="F62" s="71" t="s">
        <v>76</v>
      </c>
      <c r="G62" s="67" t="s">
        <v>77</v>
      </c>
      <c r="H62" s="72">
        <v>0</v>
      </c>
      <c r="I62" s="95">
        <v>750000000</v>
      </c>
      <c r="J62" s="73" t="s">
        <v>34</v>
      </c>
      <c r="K62" s="73" t="s">
        <v>78</v>
      </c>
      <c r="L62" s="68" t="s">
        <v>79</v>
      </c>
      <c r="M62" s="95" t="s">
        <v>37</v>
      </c>
      <c r="N62" s="77" t="s">
        <v>169</v>
      </c>
      <c r="O62" s="77" t="s">
        <v>68</v>
      </c>
      <c r="P62" s="95">
        <v>796</v>
      </c>
      <c r="Q62" s="54" t="s">
        <v>81</v>
      </c>
      <c r="R62" s="55">
        <v>2</v>
      </c>
      <c r="S62" s="79">
        <v>185000</v>
      </c>
      <c r="T62" s="79">
        <f t="shared" si="2"/>
        <v>370000</v>
      </c>
      <c r="U62" s="74">
        <f t="shared" si="3"/>
        <v>414400.00000000006</v>
      </c>
      <c r="V62" s="95"/>
      <c r="W62" s="95">
        <v>2014</v>
      </c>
      <c r="X62" s="95"/>
      <c r="Y62" s="18"/>
      <c r="Z62" s="19"/>
      <c r="AA62" s="19"/>
    </row>
    <row r="63" spans="1:27" s="120" customFormat="1" ht="123" customHeight="1">
      <c r="A63" s="95" t="s">
        <v>237</v>
      </c>
      <c r="B63" s="95" t="s">
        <v>28</v>
      </c>
      <c r="C63" s="78" t="s">
        <v>238</v>
      </c>
      <c r="D63" s="54" t="s">
        <v>239</v>
      </c>
      <c r="E63" s="52" t="s">
        <v>240</v>
      </c>
      <c r="F63" s="71" t="s">
        <v>76</v>
      </c>
      <c r="G63" s="67" t="s">
        <v>64</v>
      </c>
      <c r="H63" s="72">
        <v>0.5</v>
      </c>
      <c r="I63" s="95">
        <v>750000000</v>
      </c>
      <c r="J63" s="73" t="s">
        <v>34</v>
      </c>
      <c r="K63" s="73" t="s">
        <v>91</v>
      </c>
      <c r="L63" s="68" t="s">
        <v>92</v>
      </c>
      <c r="M63" s="95" t="s">
        <v>37</v>
      </c>
      <c r="N63" s="77" t="s">
        <v>93</v>
      </c>
      <c r="O63" s="77" t="s">
        <v>68</v>
      </c>
      <c r="P63" s="95">
        <v>796</v>
      </c>
      <c r="Q63" s="80" t="s">
        <v>81</v>
      </c>
      <c r="R63" s="83">
        <v>20</v>
      </c>
      <c r="S63" s="85">
        <v>150000</v>
      </c>
      <c r="T63" s="79">
        <f t="shared" si="2"/>
        <v>3000000</v>
      </c>
      <c r="U63" s="74">
        <f t="shared" si="3"/>
        <v>3360000.0000000005</v>
      </c>
      <c r="V63" s="95"/>
      <c r="W63" s="95">
        <v>2014</v>
      </c>
      <c r="X63" s="95"/>
      <c r="Y63" s="121"/>
      <c r="Z63" s="119"/>
      <c r="AA63" s="119"/>
    </row>
    <row r="64" spans="1:27" s="117" customFormat="1" ht="119.25" customHeight="1">
      <c r="A64" s="95" t="s">
        <v>241</v>
      </c>
      <c r="B64" s="95" t="s">
        <v>28</v>
      </c>
      <c r="C64" s="78" t="s">
        <v>225</v>
      </c>
      <c r="D64" s="52" t="s">
        <v>226</v>
      </c>
      <c r="E64" s="52" t="s">
        <v>227</v>
      </c>
      <c r="F64" s="71" t="s">
        <v>76</v>
      </c>
      <c r="G64" s="67" t="s">
        <v>77</v>
      </c>
      <c r="H64" s="72">
        <v>0</v>
      </c>
      <c r="I64" s="95">
        <v>750000000</v>
      </c>
      <c r="J64" s="73" t="s">
        <v>34</v>
      </c>
      <c r="K64" s="73" t="s">
        <v>91</v>
      </c>
      <c r="L64" s="68" t="s">
        <v>92</v>
      </c>
      <c r="M64" s="95" t="s">
        <v>37</v>
      </c>
      <c r="N64" s="77" t="s">
        <v>93</v>
      </c>
      <c r="O64" s="77" t="s">
        <v>68</v>
      </c>
      <c r="P64" s="95">
        <v>796</v>
      </c>
      <c r="Q64" s="80" t="s">
        <v>81</v>
      </c>
      <c r="R64" s="83">
        <v>1</v>
      </c>
      <c r="S64" s="79">
        <v>690000</v>
      </c>
      <c r="T64" s="79">
        <f t="shared" si="2"/>
        <v>690000</v>
      </c>
      <c r="U64" s="74">
        <f t="shared" si="3"/>
        <v>772800.00000000012</v>
      </c>
      <c r="V64" s="95"/>
      <c r="W64" s="95">
        <v>2014</v>
      </c>
      <c r="X64" s="95"/>
      <c r="Y64" s="115"/>
      <c r="Z64" s="116"/>
      <c r="AA64" s="116"/>
    </row>
    <row r="65" spans="1:28" s="32" customFormat="1" ht="129" customHeight="1">
      <c r="A65" s="95" t="s">
        <v>242</v>
      </c>
      <c r="B65" s="95" t="s">
        <v>28</v>
      </c>
      <c r="C65" s="78" t="s">
        <v>243</v>
      </c>
      <c r="D65" s="54" t="s">
        <v>244</v>
      </c>
      <c r="E65" s="53" t="s">
        <v>245</v>
      </c>
      <c r="F65" s="71" t="s">
        <v>76</v>
      </c>
      <c r="G65" s="67" t="s">
        <v>64</v>
      </c>
      <c r="H65" s="72">
        <v>0</v>
      </c>
      <c r="I65" s="95">
        <v>750000000</v>
      </c>
      <c r="J65" s="73" t="s">
        <v>34</v>
      </c>
      <c r="K65" s="73" t="s">
        <v>91</v>
      </c>
      <c r="L65" s="68" t="s">
        <v>92</v>
      </c>
      <c r="M65" s="95" t="s">
        <v>37</v>
      </c>
      <c r="N65" s="77" t="s">
        <v>93</v>
      </c>
      <c r="O65" s="77" t="s">
        <v>68</v>
      </c>
      <c r="P65" s="95">
        <v>796</v>
      </c>
      <c r="Q65" s="54" t="s">
        <v>81</v>
      </c>
      <c r="R65" s="53">
        <v>2</v>
      </c>
      <c r="S65" s="85">
        <v>235000</v>
      </c>
      <c r="T65" s="79">
        <f t="shared" si="2"/>
        <v>470000</v>
      </c>
      <c r="U65" s="74">
        <f t="shared" si="3"/>
        <v>526400</v>
      </c>
      <c r="V65" s="95"/>
      <c r="W65" s="95">
        <v>2014</v>
      </c>
      <c r="X65" s="95"/>
      <c r="Y65" s="36"/>
      <c r="Z65" s="31"/>
      <c r="AA65" s="31"/>
    </row>
    <row r="66" spans="1:28" s="120" customFormat="1" ht="120" customHeight="1">
      <c r="A66" s="95" t="s">
        <v>246</v>
      </c>
      <c r="B66" s="95" t="s">
        <v>28</v>
      </c>
      <c r="C66" s="78" t="s">
        <v>247</v>
      </c>
      <c r="D66" s="54" t="s">
        <v>248</v>
      </c>
      <c r="E66" s="82" t="s">
        <v>249</v>
      </c>
      <c r="F66" s="71" t="s">
        <v>76</v>
      </c>
      <c r="G66" s="67" t="s">
        <v>77</v>
      </c>
      <c r="H66" s="72">
        <v>0</v>
      </c>
      <c r="I66" s="95">
        <v>750000000</v>
      </c>
      <c r="J66" s="73" t="s">
        <v>34</v>
      </c>
      <c r="K66" s="73" t="s">
        <v>91</v>
      </c>
      <c r="L66" s="68" t="s">
        <v>92</v>
      </c>
      <c r="M66" s="95" t="s">
        <v>37</v>
      </c>
      <c r="N66" s="77" t="s">
        <v>93</v>
      </c>
      <c r="O66" s="77" t="s">
        <v>68</v>
      </c>
      <c r="P66" s="95">
        <v>796</v>
      </c>
      <c r="Q66" s="80" t="s">
        <v>81</v>
      </c>
      <c r="R66" s="83">
        <v>2</v>
      </c>
      <c r="S66" s="79">
        <v>232000</v>
      </c>
      <c r="T66" s="79">
        <f t="shared" si="2"/>
        <v>464000</v>
      </c>
      <c r="U66" s="74">
        <f t="shared" si="3"/>
        <v>519680.00000000006</v>
      </c>
      <c r="V66" s="95"/>
      <c r="W66" s="95">
        <v>2014</v>
      </c>
      <c r="X66" s="95"/>
      <c r="Y66" s="118"/>
      <c r="Z66" s="119"/>
      <c r="AA66" s="119"/>
    </row>
    <row r="67" spans="1:28" s="32" customFormat="1" ht="116.25" customHeight="1">
      <c r="A67" s="95" t="s">
        <v>250</v>
      </c>
      <c r="B67" s="95" t="s">
        <v>28</v>
      </c>
      <c r="C67" s="78" t="s">
        <v>251</v>
      </c>
      <c r="D67" s="80" t="s">
        <v>252</v>
      </c>
      <c r="E67" s="53" t="s">
        <v>253</v>
      </c>
      <c r="F67" s="71" t="s">
        <v>76</v>
      </c>
      <c r="G67" s="67" t="s">
        <v>77</v>
      </c>
      <c r="H67" s="72">
        <v>0</v>
      </c>
      <c r="I67" s="95">
        <v>750000000</v>
      </c>
      <c r="J67" s="73" t="s">
        <v>34</v>
      </c>
      <c r="K67" s="73" t="s">
        <v>91</v>
      </c>
      <c r="L67" s="68" t="s">
        <v>92</v>
      </c>
      <c r="M67" s="95" t="s">
        <v>37</v>
      </c>
      <c r="N67" s="77" t="s">
        <v>93</v>
      </c>
      <c r="O67" s="77" t="s">
        <v>68</v>
      </c>
      <c r="P67" s="95">
        <v>796</v>
      </c>
      <c r="Q67" s="80" t="s">
        <v>81</v>
      </c>
      <c r="R67" s="80">
        <v>1</v>
      </c>
      <c r="S67" s="79">
        <v>2900000</v>
      </c>
      <c r="T67" s="79">
        <f t="shared" si="2"/>
        <v>2900000</v>
      </c>
      <c r="U67" s="74">
        <f t="shared" si="3"/>
        <v>3248000.0000000005</v>
      </c>
      <c r="V67" s="95"/>
      <c r="W67" s="95">
        <v>2014</v>
      </c>
      <c r="X67" s="95"/>
      <c r="Y67" s="30"/>
      <c r="Z67" s="31"/>
      <c r="AA67" s="31"/>
    </row>
    <row r="68" spans="1:28" s="32" customFormat="1" ht="131.25" customHeight="1">
      <c r="A68" s="95" t="s">
        <v>254</v>
      </c>
      <c r="B68" s="95" t="s">
        <v>28</v>
      </c>
      <c r="C68" s="78" t="s">
        <v>255</v>
      </c>
      <c r="D68" s="52" t="s">
        <v>256</v>
      </c>
      <c r="E68" s="53" t="s">
        <v>257</v>
      </c>
      <c r="F68" s="71" t="s">
        <v>76</v>
      </c>
      <c r="G68" s="67" t="s">
        <v>77</v>
      </c>
      <c r="H68" s="72">
        <v>0</v>
      </c>
      <c r="I68" s="95">
        <v>750000000</v>
      </c>
      <c r="J68" s="73" t="s">
        <v>34</v>
      </c>
      <c r="K68" s="73" t="s">
        <v>91</v>
      </c>
      <c r="L68" s="68" t="s">
        <v>92</v>
      </c>
      <c r="M68" s="95" t="s">
        <v>37</v>
      </c>
      <c r="N68" s="77" t="s">
        <v>93</v>
      </c>
      <c r="O68" s="77" t="s">
        <v>68</v>
      </c>
      <c r="P68" s="95">
        <v>796</v>
      </c>
      <c r="Q68" s="54" t="s">
        <v>81</v>
      </c>
      <c r="R68" s="52">
        <v>1</v>
      </c>
      <c r="S68" s="79">
        <v>3420000</v>
      </c>
      <c r="T68" s="79">
        <f t="shared" si="2"/>
        <v>3420000</v>
      </c>
      <c r="U68" s="74">
        <f t="shared" si="3"/>
        <v>3830400.0000000005</v>
      </c>
      <c r="V68" s="95"/>
      <c r="W68" s="95">
        <v>2014</v>
      </c>
      <c r="X68" s="95"/>
      <c r="Y68" s="30"/>
      <c r="Z68" s="31"/>
      <c r="AA68" s="31"/>
    </row>
    <row r="69" spans="1:28" s="32" customFormat="1" ht="128.25" customHeight="1">
      <c r="A69" s="95" t="s">
        <v>258</v>
      </c>
      <c r="B69" s="95" t="s">
        <v>28</v>
      </c>
      <c r="C69" s="78" t="s">
        <v>259</v>
      </c>
      <c r="D69" s="52" t="s">
        <v>260</v>
      </c>
      <c r="E69" s="82" t="s">
        <v>261</v>
      </c>
      <c r="F69" s="71" t="s">
        <v>76</v>
      </c>
      <c r="G69" s="67" t="s">
        <v>77</v>
      </c>
      <c r="H69" s="72">
        <v>0</v>
      </c>
      <c r="I69" s="95">
        <v>750000000</v>
      </c>
      <c r="J69" s="73" t="s">
        <v>34</v>
      </c>
      <c r="K69" s="73" t="s">
        <v>91</v>
      </c>
      <c r="L69" s="68" t="s">
        <v>92</v>
      </c>
      <c r="M69" s="95" t="s">
        <v>37</v>
      </c>
      <c r="N69" s="77" t="s">
        <v>93</v>
      </c>
      <c r="O69" s="77" t="s">
        <v>68</v>
      </c>
      <c r="P69" s="95">
        <v>796</v>
      </c>
      <c r="Q69" s="80" t="s">
        <v>81</v>
      </c>
      <c r="R69" s="52">
        <v>2</v>
      </c>
      <c r="S69" s="85">
        <v>200000</v>
      </c>
      <c r="T69" s="79">
        <f t="shared" ref="T69:T79" si="4">R69*S69</f>
        <v>400000</v>
      </c>
      <c r="U69" s="74">
        <f t="shared" si="3"/>
        <v>448000.00000000006</v>
      </c>
      <c r="V69" s="95"/>
      <c r="W69" s="95">
        <v>2014</v>
      </c>
      <c r="X69" s="95"/>
      <c r="Y69" s="36"/>
      <c r="Z69" s="31"/>
      <c r="AA69" s="31"/>
    </row>
    <row r="70" spans="1:28" s="58" customFormat="1" ht="123" customHeight="1">
      <c r="A70" s="95" t="s">
        <v>262</v>
      </c>
      <c r="B70" s="95" t="s">
        <v>28</v>
      </c>
      <c r="C70" s="78" t="s">
        <v>263</v>
      </c>
      <c r="D70" s="52" t="s">
        <v>226</v>
      </c>
      <c r="E70" s="52" t="s">
        <v>264</v>
      </c>
      <c r="F70" s="71" t="s">
        <v>76</v>
      </c>
      <c r="G70" s="67" t="s">
        <v>64</v>
      </c>
      <c r="H70" s="72">
        <v>0</v>
      </c>
      <c r="I70" s="95">
        <v>750000000</v>
      </c>
      <c r="J70" s="73" t="s">
        <v>34</v>
      </c>
      <c r="K70" s="73" t="s">
        <v>91</v>
      </c>
      <c r="L70" s="68" t="s">
        <v>92</v>
      </c>
      <c r="M70" s="95" t="s">
        <v>37</v>
      </c>
      <c r="N70" s="77" t="s">
        <v>93</v>
      </c>
      <c r="O70" s="77" t="s">
        <v>68</v>
      </c>
      <c r="P70" s="95">
        <v>796</v>
      </c>
      <c r="Q70" s="80" t="s">
        <v>81</v>
      </c>
      <c r="R70" s="52">
        <v>1</v>
      </c>
      <c r="S70" s="85">
        <v>1500000</v>
      </c>
      <c r="T70" s="79">
        <f t="shared" si="4"/>
        <v>1500000</v>
      </c>
      <c r="U70" s="74">
        <f t="shared" si="3"/>
        <v>1680000.0000000002</v>
      </c>
      <c r="V70" s="95"/>
      <c r="W70" s="95">
        <v>2014</v>
      </c>
      <c r="X70" s="95"/>
      <c r="Y70" s="122"/>
      <c r="Z70" s="123"/>
      <c r="AA70" s="123"/>
    </row>
    <row r="71" spans="1:28" s="17" customFormat="1" ht="102" customHeight="1">
      <c r="A71" s="95" t="s">
        <v>265</v>
      </c>
      <c r="B71" s="95" t="s">
        <v>28</v>
      </c>
      <c r="C71" s="76" t="s">
        <v>266</v>
      </c>
      <c r="D71" s="92" t="s">
        <v>267</v>
      </c>
      <c r="E71" s="100" t="s">
        <v>268</v>
      </c>
      <c r="F71" s="71" t="s">
        <v>76</v>
      </c>
      <c r="G71" s="67" t="s">
        <v>77</v>
      </c>
      <c r="H71" s="72">
        <v>0</v>
      </c>
      <c r="I71" s="95">
        <v>750000000</v>
      </c>
      <c r="J71" s="73" t="s">
        <v>34</v>
      </c>
      <c r="K71" s="73" t="s">
        <v>78</v>
      </c>
      <c r="L71" s="68" t="s">
        <v>79</v>
      </c>
      <c r="M71" s="95" t="s">
        <v>37</v>
      </c>
      <c r="N71" s="77" t="s">
        <v>169</v>
      </c>
      <c r="O71" s="77" t="s">
        <v>68</v>
      </c>
      <c r="P71" s="95">
        <v>796</v>
      </c>
      <c r="Q71" s="80" t="s">
        <v>81</v>
      </c>
      <c r="R71" s="99">
        <v>1</v>
      </c>
      <c r="S71" s="85">
        <v>872000</v>
      </c>
      <c r="T71" s="79">
        <f t="shared" si="4"/>
        <v>872000</v>
      </c>
      <c r="U71" s="74">
        <f t="shared" si="3"/>
        <v>976640.00000000012</v>
      </c>
      <c r="V71" s="95"/>
      <c r="W71" s="95">
        <v>2014</v>
      </c>
      <c r="X71" s="95"/>
      <c r="Y71" s="21"/>
      <c r="Z71" s="19"/>
      <c r="AA71" s="19"/>
    </row>
    <row r="72" spans="1:28" s="17" customFormat="1" ht="105.75" customHeight="1">
      <c r="A72" s="95" t="s">
        <v>269</v>
      </c>
      <c r="B72" s="95" t="s">
        <v>28</v>
      </c>
      <c r="C72" s="76" t="s">
        <v>187</v>
      </c>
      <c r="D72" s="80" t="s">
        <v>188</v>
      </c>
      <c r="E72" s="71" t="s">
        <v>189</v>
      </c>
      <c r="F72" s="71" t="s">
        <v>76</v>
      </c>
      <c r="G72" s="67" t="s">
        <v>77</v>
      </c>
      <c r="H72" s="72">
        <v>0</v>
      </c>
      <c r="I72" s="95">
        <v>750000000</v>
      </c>
      <c r="J72" s="73" t="s">
        <v>34</v>
      </c>
      <c r="K72" s="73" t="s">
        <v>78</v>
      </c>
      <c r="L72" s="68" t="s">
        <v>79</v>
      </c>
      <c r="M72" s="95" t="s">
        <v>37</v>
      </c>
      <c r="N72" s="77" t="s">
        <v>169</v>
      </c>
      <c r="O72" s="77" t="s">
        <v>68</v>
      </c>
      <c r="P72" s="95">
        <v>796</v>
      </c>
      <c r="Q72" s="80" t="s">
        <v>81</v>
      </c>
      <c r="R72" s="93">
        <v>1</v>
      </c>
      <c r="S72" s="85">
        <v>280000</v>
      </c>
      <c r="T72" s="79">
        <f t="shared" si="4"/>
        <v>280000</v>
      </c>
      <c r="U72" s="74">
        <f t="shared" si="3"/>
        <v>313600.00000000006</v>
      </c>
      <c r="V72" s="95"/>
      <c r="W72" s="95">
        <v>2014</v>
      </c>
      <c r="X72" s="95"/>
      <c r="Y72" s="21"/>
      <c r="Z72" s="19"/>
      <c r="AA72" s="19"/>
    </row>
    <row r="73" spans="1:28" s="40" customFormat="1" ht="112.5" customHeight="1">
      <c r="A73" s="95" t="s">
        <v>270</v>
      </c>
      <c r="B73" s="95" t="s">
        <v>28</v>
      </c>
      <c r="C73" s="77" t="s">
        <v>183</v>
      </c>
      <c r="D73" s="80" t="s">
        <v>184</v>
      </c>
      <c r="E73" s="71" t="s">
        <v>185</v>
      </c>
      <c r="F73" s="71" t="s">
        <v>76</v>
      </c>
      <c r="G73" s="67" t="s">
        <v>77</v>
      </c>
      <c r="H73" s="72">
        <v>0</v>
      </c>
      <c r="I73" s="95">
        <v>750000000</v>
      </c>
      <c r="J73" s="73" t="s">
        <v>34</v>
      </c>
      <c r="K73" s="73" t="s">
        <v>78</v>
      </c>
      <c r="L73" s="84" t="s">
        <v>79</v>
      </c>
      <c r="M73" s="95" t="s">
        <v>37</v>
      </c>
      <c r="N73" s="77" t="s">
        <v>169</v>
      </c>
      <c r="O73" s="77" t="s">
        <v>68</v>
      </c>
      <c r="P73" s="95">
        <v>796</v>
      </c>
      <c r="Q73" s="54" t="s">
        <v>271</v>
      </c>
      <c r="R73" s="93">
        <v>1</v>
      </c>
      <c r="S73" s="85">
        <v>700000</v>
      </c>
      <c r="T73" s="79">
        <f t="shared" si="4"/>
        <v>700000</v>
      </c>
      <c r="U73" s="74">
        <f t="shared" si="3"/>
        <v>784000.00000000012</v>
      </c>
      <c r="V73" s="95"/>
      <c r="W73" s="95">
        <v>2014</v>
      </c>
      <c r="X73" s="95"/>
      <c r="Y73" s="38"/>
      <c r="Z73" s="39"/>
      <c r="AA73" s="39"/>
    </row>
    <row r="74" spans="1:28" s="58" customFormat="1" ht="105" customHeight="1">
      <c r="A74" s="95" t="s">
        <v>272</v>
      </c>
      <c r="B74" s="95" t="s">
        <v>28</v>
      </c>
      <c r="C74" s="130" t="s">
        <v>273</v>
      </c>
      <c r="D74" s="71" t="s">
        <v>274</v>
      </c>
      <c r="E74" s="92" t="s">
        <v>275</v>
      </c>
      <c r="F74" s="71" t="s">
        <v>76</v>
      </c>
      <c r="G74" s="67" t="s">
        <v>77</v>
      </c>
      <c r="H74" s="72">
        <v>0</v>
      </c>
      <c r="I74" s="95">
        <v>750000000</v>
      </c>
      <c r="J74" s="73" t="s">
        <v>34</v>
      </c>
      <c r="K74" s="73" t="s">
        <v>91</v>
      </c>
      <c r="L74" s="68" t="s">
        <v>79</v>
      </c>
      <c r="M74" s="95" t="s">
        <v>37</v>
      </c>
      <c r="N74" s="77" t="s">
        <v>93</v>
      </c>
      <c r="O74" s="77" t="s">
        <v>68</v>
      </c>
      <c r="P74" s="95">
        <v>796</v>
      </c>
      <c r="Q74" s="80" t="s">
        <v>81</v>
      </c>
      <c r="R74" s="93">
        <v>1</v>
      </c>
      <c r="S74" s="85">
        <v>365625</v>
      </c>
      <c r="T74" s="79">
        <f t="shared" si="4"/>
        <v>365625</v>
      </c>
      <c r="U74" s="74">
        <f t="shared" si="3"/>
        <v>409500.00000000006</v>
      </c>
      <c r="V74" s="95"/>
      <c r="W74" s="95">
        <v>2014</v>
      </c>
      <c r="X74" s="95"/>
      <c r="Y74" s="122"/>
      <c r="Z74" s="123"/>
      <c r="AA74" s="123"/>
    </row>
    <row r="75" spans="1:28" s="58" customFormat="1" ht="105" customHeight="1">
      <c r="A75" s="95" t="s">
        <v>276</v>
      </c>
      <c r="B75" s="95" t="s">
        <v>28</v>
      </c>
      <c r="C75" s="76" t="s">
        <v>277</v>
      </c>
      <c r="D75" s="71" t="s">
        <v>278</v>
      </c>
      <c r="E75" s="100" t="s">
        <v>279</v>
      </c>
      <c r="F75" s="71" t="s">
        <v>76</v>
      </c>
      <c r="G75" s="67" t="s">
        <v>77</v>
      </c>
      <c r="H75" s="72">
        <v>0</v>
      </c>
      <c r="I75" s="95">
        <v>750000000</v>
      </c>
      <c r="J75" s="73" t="s">
        <v>34</v>
      </c>
      <c r="K75" s="73" t="s">
        <v>78</v>
      </c>
      <c r="L75" s="68" t="s">
        <v>79</v>
      </c>
      <c r="M75" s="95" t="s">
        <v>37</v>
      </c>
      <c r="N75" s="77" t="s">
        <v>169</v>
      </c>
      <c r="O75" s="77" t="s">
        <v>68</v>
      </c>
      <c r="P75" s="95">
        <v>796</v>
      </c>
      <c r="Q75" s="54" t="s">
        <v>81</v>
      </c>
      <c r="R75" s="89">
        <v>1</v>
      </c>
      <c r="S75" s="85">
        <v>600000</v>
      </c>
      <c r="T75" s="79">
        <f t="shared" si="4"/>
        <v>600000</v>
      </c>
      <c r="U75" s="74">
        <f t="shared" si="3"/>
        <v>672000.00000000012</v>
      </c>
      <c r="V75" s="95"/>
      <c r="W75" s="95">
        <v>2014</v>
      </c>
      <c r="X75" s="95"/>
      <c r="Y75" s="122"/>
      <c r="Z75" s="123"/>
      <c r="AA75" s="123"/>
    </row>
    <row r="76" spans="1:28" s="58" customFormat="1" ht="105.75" customHeight="1">
      <c r="A76" s="95" t="s">
        <v>280</v>
      </c>
      <c r="B76" s="95" t="s">
        <v>28</v>
      </c>
      <c r="C76" s="78" t="s">
        <v>191</v>
      </c>
      <c r="D76" s="71" t="s">
        <v>192</v>
      </c>
      <c r="E76" s="71" t="s">
        <v>193</v>
      </c>
      <c r="F76" s="71" t="s">
        <v>76</v>
      </c>
      <c r="G76" s="67" t="s">
        <v>77</v>
      </c>
      <c r="H76" s="72">
        <v>0.73</v>
      </c>
      <c r="I76" s="95">
        <v>750000000</v>
      </c>
      <c r="J76" s="73" t="s">
        <v>34</v>
      </c>
      <c r="K76" s="73" t="s">
        <v>91</v>
      </c>
      <c r="L76" s="68" t="s">
        <v>79</v>
      </c>
      <c r="M76" s="95" t="s">
        <v>37</v>
      </c>
      <c r="N76" s="77" t="s">
        <v>93</v>
      </c>
      <c r="O76" s="77" t="s">
        <v>68</v>
      </c>
      <c r="P76" s="95">
        <v>796</v>
      </c>
      <c r="Q76" s="80" t="s">
        <v>81</v>
      </c>
      <c r="R76" s="89">
        <v>1</v>
      </c>
      <c r="S76" s="79">
        <v>135000</v>
      </c>
      <c r="T76" s="79">
        <f t="shared" si="4"/>
        <v>135000</v>
      </c>
      <c r="U76" s="74">
        <f t="shared" si="3"/>
        <v>151200</v>
      </c>
      <c r="V76" s="95"/>
      <c r="W76" s="95">
        <v>2014</v>
      </c>
      <c r="X76" s="95"/>
      <c r="Y76" s="124"/>
      <c r="Z76" s="123"/>
      <c r="AA76" s="123"/>
    </row>
    <row r="77" spans="1:28" s="58" customFormat="1" ht="117" customHeight="1">
      <c r="A77" s="95" t="s">
        <v>281</v>
      </c>
      <c r="B77" s="95" t="s">
        <v>28</v>
      </c>
      <c r="C77" s="78" t="s">
        <v>191</v>
      </c>
      <c r="D77" s="71" t="s">
        <v>192</v>
      </c>
      <c r="E77" s="71" t="s">
        <v>193</v>
      </c>
      <c r="F77" s="71" t="s">
        <v>76</v>
      </c>
      <c r="G77" s="67" t="s">
        <v>77</v>
      </c>
      <c r="H77" s="72">
        <v>0.74</v>
      </c>
      <c r="I77" s="95">
        <v>750000000</v>
      </c>
      <c r="J77" s="73" t="s">
        <v>34</v>
      </c>
      <c r="K77" s="73" t="s">
        <v>91</v>
      </c>
      <c r="L77" s="68" t="s">
        <v>79</v>
      </c>
      <c r="M77" s="95" t="s">
        <v>37</v>
      </c>
      <c r="N77" s="77" t="s">
        <v>93</v>
      </c>
      <c r="O77" s="77" t="s">
        <v>68</v>
      </c>
      <c r="P77" s="95">
        <v>796</v>
      </c>
      <c r="Q77" s="56" t="s">
        <v>81</v>
      </c>
      <c r="R77" s="89">
        <v>1</v>
      </c>
      <c r="S77" s="79">
        <v>430000</v>
      </c>
      <c r="T77" s="79">
        <f t="shared" si="4"/>
        <v>430000</v>
      </c>
      <c r="U77" s="74">
        <f t="shared" si="3"/>
        <v>481600.00000000006</v>
      </c>
      <c r="V77" s="95"/>
      <c r="W77" s="95">
        <v>2014</v>
      </c>
      <c r="X77" s="95"/>
      <c r="Y77" s="124"/>
      <c r="Z77" s="123"/>
      <c r="AA77" s="123"/>
    </row>
    <row r="78" spans="1:28" s="58" customFormat="1" ht="116.25" customHeight="1">
      <c r="A78" s="95" t="s">
        <v>282</v>
      </c>
      <c r="B78" s="95" t="s">
        <v>28</v>
      </c>
      <c r="C78" s="78" t="s">
        <v>283</v>
      </c>
      <c r="D78" s="86" t="s">
        <v>284</v>
      </c>
      <c r="E78" s="86" t="s">
        <v>285</v>
      </c>
      <c r="F78" s="71" t="s">
        <v>76</v>
      </c>
      <c r="G78" s="67" t="s">
        <v>77</v>
      </c>
      <c r="H78" s="72">
        <v>0</v>
      </c>
      <c r="I78" s="95">
        <v>750000000</v>
      </c>
      <c r="J78" s="73" t="s">
        <v>34</v>
      </c>
      <c r="K78" s="73" t="s">
        <v>91</v>
      </c>
      <c r="L78" s="68" t="s">
        <v>92</v>
      </c>
      <c r="M78" s="95" t="s">
        <v>37</v>
      </c>
      <c r="N78" s="77" t="s">
        <v>93</v>
      </c>
      <c r="O78" s="77" t="s">
        <v>68</v>
      </c>
      <c r="P78" s="95">
        <v>796</v>
      </c>
      <c r="Q78" s="54" t="s">
        <v>81</v>
      </c>
      <c r="R78" s="71">
        <v>4</v>
      </c>
      <c r="S78" s="85">
        <v>200000</v>
      </c>
      <c r="T78" s="79">
        <f t="shared" si="4"/>
        <v>800000</v>
      </c>
      <c r="U78" s="74">
        <f t="shared" si="3"/>
        <v>896000.00000000012</v>
      </c>
      <c r="V78" s="95"/>
      <c r="W78" s="95">
        <v>2014</v>
      </c>
      <c r="X78" s="95"/>
      <c r="Y78" s="122"/>
      <c r="Z78" s="123"/>
      <c r="AA78" s="123"/>
    </row>
    <row r="79" spans="1:28" s="58" customFormat="1" ht="98.25" customHeight="1">
      <c r="A79" s="95" t="s">
        <v>286</v>
      </c>
      <c r="B79" s="95" t="s">
        <v>28</v>
      </c>
      <c r="C79" s="78" t="s">
        <v>287</v>
      </c>
      <c r="D79" s="86" t="s">
        <v>284</v>
      </c>
      <c r="E79" s="86" t="s">
        <v>288</v>
      </c>
      <c r="F79" s="71" t="s">
        <v>76</v>
      </c>
      <c r="G79" s="67" t="s">
        <v>77</v>
      </c>
      <c r="H79" s="72">
        <v>0</v>
      </c>
      <c r="I79" s="95">
        <v>750000000</v>
      </c>
      <c r="J79" s="73" t="s">
        <v>34</v>
      </c>
      <c r="K79" s="73" t="s">
        <v>91</v>
      </c>
      <c r="L79" s="68" t="s">
        <v>92</v>
      </c>
      <c r="M79" s="95" t="s">
        <v>37</v>
      </c>
      <c r="N79" s="77" t="s">
        <v>93</v>
      </c>
      <c r="O79" s="77" t="s">
        <v>68</v>
      </c>
      <c r="P79" s="95">
        <v>796</v>
      </c>
      <c r="Q79" s="80" t="s">
        <v>81</v>
      </c>
      <c r="R79" s="71">
        <v>8</v>
      </c>
      <c r="S79" s="85">
        <v>180000</v>
      </c>
      <c r="T79" s="79">
        <f t="shared" si="4"/>
        <v>1440000</v>
      </c>
      <c r="U79" s="74">
        <f t="shared" si="3"/>
        <v>1612800.0000000002</v>
      </c>
      <c r="V79" s="95"/>
      <c r="W79" s="95">
        <v>2014</v>
      </c>
      <c r="X79" s="95"/>
      <c r="Y79" s="122"/>
      <c r="Z79" s="123"/>
      <c r="AA79" s="123"/>
    </row>
    <row r="80" spans="1:28" s="32" customFormat="1" ht="102.75" customHeight="1">
      <c r="A80" s="95" t="s">
        <v>289</v>
      </c>
      <c r="B80" s="95" t="s">
        <v>28</v>
      </c>
      <c r="C80" s="78" t="s">
        <v>290</v>
      </c>
      <c r="D80" s="87" t="s">
        <v>284</v>
      </c>
      <c r="E80" s="80" t="s">
        <v>291</v>
      </c>
      <c r="F80" s="71" t="s">
        <v>292</v>
      </c>
      <c r="G80" s="67" t="s">
        <v>77</v>
      </c>
      <c r="H80" s="72">
        <v>0</v>
      </c>
      <c r="I80" s="95">
        <v>750000000</v>
      </c>
      <c r="J80" s="73" t="s">
        <v>34</v>
      </c>
      <c r="K80" s="73" t="s">
        <v>91</v>
      </c>
      <c r="L80" s="68" t="s">
        <v>293</v>
      </c>
      <c r="M80" s="95" t="s">
        <v>37</v>
      </c>
      <c r="N80" s="77" t="s">
        <v>93</v>
      </c>
      <c r="O80" s="77" t="s">
        <v>68</v>
      </c>
      <c r="P80" s="95">
        <v>796</v>
      </c>
      <c r="Q80" s="88" t="s">
        <v>81</v>
      </c>
      <c r="R80" s="89">
        <v>6</v>
      </c>
      <c r="S80" s="81">
        <v>12600</v>
      </c>
      <c r="T80" s="79">
        <f>R80*S80</f>
        <v>75600</v>
      </c>
      <c r="U80" s="74">
        <f t="shared" si="3"/>
        <v>84672.000000000015</v>
      </c>
      <c r="V80" s="95"/>
      <c r="W80" s="95">
        <v>2014</v>
      </c>
      <c r="X80" s="95"/>
      <c r="Z80" s="33"/>
      <c r="AA80" s="31"/>
      <c r="AB80" s="31"/>
    </row>
    <row r="81" spans="1:28" s="17" customFormat="1" ht="124.5" customHeight="1">
      <c r="A81" s="95" t="s">
        <v>294</v>
      </c>
      <c r="B81" s="95" t="s">
        <v>28</v>
      </c>
      <c r="C81" s="78" t="s">
        <v>295</v>
      </c>
      <c r="D81" s="71" t="s">
        <v>296</v>
      </c>
      <c r="E81" s="71" t="s">
        <v>297</v>
      </c>
      <c r="F81" s="71" t="s">
        <v>76</v>
      </c>
      <c r="G81" s="67" t="s">
        <v>77</v>
      </c>
      <c r="H81" s="72">
        <v>0</v>
      </c>
      <c r="I81" s="95">
        <v>750000000</v>
      </c>
      <c r="J81" s="73" t="s">
        <v>34</v>
      </c>
      <c r="K81" s="73" t="s">
        <v>91</v>
      </c>
      <c r="L81" s="68" t="s">
        <v>298</v>
      </c>
      <c r="M81" s="95" t="s">
        <v>37</v>
      </c>
      <c r="N81" s="77" t="s">
        <v>93</v>
      </c>
      <c r="O81" s="77" t="s">
        <v>68</v>
      </c>
      <c r="P81" s="95">
        <v>796</v>
      </c>
      <c r="Q81" s="71" t="s">
        <v>81</v>
      </c>
      <c r="R81" s="71">
        <v>2</v>
      </c>
      <c r="S81" s="79">
        <v>880608.55</v>
      </c>
      <c r="T81" s="79">
        <f>R81*S81</f>
        <v>1761217.1</v>
      </c>
      <c r="U81" s="74">
        <f>T81*1.12</f>
        <v>1972563.1520000002</v>
      </c>
      <c r="V81" s="95"/>
      <c r="W81" s="95">
        <v>2014</v>
      </c>
      <c r="X81" s="95"/>
      <c r="Z81" s="18"/>
      <c r="AA81" s="19"/>
      <c r="AB81" s="19"/>
    </row>
    <row r="82" spans="1:28" s="32" customFormat="1" ht="114.75" customHeight="1">
      <c r="A82" s="95" t="s">
        <v>299</v>
      </c>
      <c r="B82" s="95" t="s">
        <v>28</v>
      </c>
      <c r="C82" s="78" t="s">
        <v>300</v>
      </c>
      <c r="D82" s="71" t="s">
        <v>301</v>
      </c>
      <c r="E82" s="71" t="s">
        <v>302</v>
      </c>
      <c r="F82" s="71" t="s">
        <v>292</v>
      </c>
      <c r="G82" s="67" t="s">
        <v>77</v>
      </c>
      <c r="H82" s="72">
        <v>0.5</v>
      </c>
      <c r="I82" s="95">
        <v>750000000</v>
      </c>
      <c r="J82" s="73" t="s">
        <v>34</v>
      </c>
      <c r="K82" s="73" t="s">
        <v>91</v>
      </c>
      <c r="L82" s="68" t="s">
        <v>293</v>
      </c>
      <c r="M82" s="95" t="s">
        <v>37</v>
      </c>
      <c r="N82" s="77" t="s">
        <v>93</v>
      </c>
      <c r="O82" s="77" t="s">
        <v>68</v>
      </c>
      <c r="P82" s="95">
        <v>796</v>
      </c>
      <c r="Q82" s="71" t="s">
        <v>81</v>
      </c>
      <c r="R82" s="71">
        <v>100</v>
      </c>
      <c r="S82" s="79">
        <v>4500</v>
      </c>
      <c r="T82" s="79">
        <f t="shared" ref="T82:T94" si="5">R82*S82</f>
        <v>450000</v>
      </c>
      <c r="U82" s="74">
        <f t="shared" si="3"/>
        <v>504000.00000000006</v>
      </c>
      <c r="V82" s="95"/>
      <c r="W82" s="95">
        <v>2014</v>
      </c>
      <c r="X82" s="95"/>
      <c r="Z82" s="30"/>
      <c r="AA82" s="31"/>
      <c r="AB82" s="31"/>
    </row>
    <row r="83" spans="1:28" s="32" customFormat="1" ht="114.75" customHeight="1">
      <c r="A83" s="95" t="s">
        <v>303</v>
      </c>
      <c r="B83" s="95" t="s">
        <v>28</v>
      </c>
      <c r="C83" s="78" t="s">
        <v>304</v>
      </c>
      <c r="D83" s="71" t="s">
        <v>305</v>
      </c>
      <c r="E83" s="71" t="s">
        <v>306</v>
      </c>
      <c r="F83" s="71" t="s">
        <v>292</v>
      </c>
      <c r="G83" s="67" t="s">
        <v>77</v>
      </c>
      <c r="H83" s="72">
        <v>0</v>
      </c>
      <c r="I83" s="95">
        <v>750000000</v>
      </c>
      <c r="J83" s="73" t="s">
        <v>34</v>
      </c>
      <c r="K83" s="73" t="s">
        <v>91</v>
      </c>
      <c r="L83" s="68" t="s">
        <v>293</v>
      </c>
      <c r="M83" s="95" t="s">
        <v>37</v>
      </c>
      <c r="N83" s="77" t="s">
        <v>93</v>
      </c>
      <c r="O83" s="77" t="s">
        <v>68</v>
      </c>
      <c r="P83" s="95">
        <v>796</v>
      </c>
      <c r="Q83" s="71" t="s">
        <v>81</v>
      </c>
      <c r="R83" s="71">
        <v>1</v>
      </c>
      <c r="S83" s="79">
        <v>890000</v>
      </c>
      <c r="T83" s="79">
        <f t="shared" si="5"/>
        <v>890000</v>
      </c>
      <c r="U83" s="74">
        <f t="shared" si="3"/>
        <v>996800.00000000012</v>
      </c>
      <c r="V83" s="95"/>
      <c r="W83" s="95">
        <v>2014</v>
      </c>
      <c r="X83" s="95"/>
      <c r="Z83" s="30"/>
      <c r="AA83" s="31"/>
      <c r="AB83" s="31"/>
    </row>
    <row r="84" spans="1:28" s="58" customFormat="1" ht="108" customHeight="1">
      <c r="A84" s="95" t="s">
        <v>307</v>
      </c>
      <c r="B84" s="95" t="s">
        <v>28</v>
      </c>
      <c r="C84" s="102" t="s">
        <v>308</v>
      </c>
      <c r="D84" s="80" t="s">
        <v>159</v>
      </c>
      <c r="E84" s="80" t="s">
        <v>309</v>
      </c>
      <c r="F84" s="71" t="s">
        <v>292</v>
      </c>
      <c r="G84" s="67" t="s">
        <v>64</v>
      </c>
      <c r="H84" s="72">
        <v>0</v>
      </c>
      <c r="I84" s="95">
        <v>750000000</v>
      </c>
      <c r="J84" s="73" t="s">
        <v>34</v>
      </c>
      <c r="K84" s="73" t="s">
        <v>91</v>
      </c>
      <c r="L84" s="68" t="s">
        <v>293</v>
      </c>
      <c r="M84" s="95" t="s">
        <v>37</v>
      </c>
      <c r="N84" s="77" t="s">
        <v>93</v>
      </c>
      <c r="O84" s="77" t="s">
        <v>68</v>
      </c>
      <c r="P84" s="95">
        <v>796</v>
      </c>
      <c r="Q84" s="80" t="s">
        <v>81</v>
      </c>
      <c r="R84" s="80">
        <v>1</v>
      </c>
      <c r="S84" s="81">
        <v>8100000</v>
      </c>
      <c r="T84" s="79">
        <f t="shared" si="5"/>
        <v>8100000</v>
      </c>
      <c r="U84" s="74">
        <f t="shared" si="3"/>
        <v>9072000</v>
      </c>
      <c r="V84" s="95"/>
      <c r="W84" s="95">
        <v>2014</v>
      </c>
      <c r="X84" s="95"/>
      <c r="Z84" s="125"/>
      <c r="AA84" s="123"/>
      <c r="AB84" s="123"/>
    </row>
    <row r="85" spans="1:28" s="58" customFormat="1" ht="110.25" customHeight="1">
      <c r="A85" s="95" t="s">
        <v>310</v>
      </c>
      <c r="B85" s="95" t="s">
        <v>28</v>
      </c>
      <c r="C85" s="78" t="s">
        <v>311</v>
      </c>
      <c r="D85" s="71" t="s">
        <v>312</v>
      </c>
      <c r="E85" s="71" t="s">
        <v>313</v>
      </c>
      <c r="F85" s="71" t="s">
        <v>292</v>
      </c>
      <c r="G85" s="67" t="s">
        <v>77</v>
      </c>
      <c r="H85" s="72">
        <v>0</v>
      </c>
      <c r="I85" s="95">
        <v>750000000</v>
      </c>
      <c r="J85" s="73" t="s">
        <v>34</v>
      </c>
      <c r="K85" s="73" t="s">
        <v>91</v>
      </c>
      <c r="L85" s="68" t="s">
        <v>293</v>
      </c>
      <c r="M85" s="95" t="s">
        <v>37</v>
      </c>
      <c r="N85" s="77" t="s">
        <v>93</v>
      </c>
      <c r="O85" s="77" t="s">
        <v>68</v>
      </c>
      <c r="P85" s="95">
        <v>796</v>
      </c>
      <c r="Q85" s="80" t="s">
        <v>81</v>
      </c>
      <c r="R85" s="80">
        <v>1</v>
      </c>
      <c r="S85" s="85">
        <v>1000000</v>
      </c>
      <c r="T85" s="79">
        <f t="shared" si="5"/>
        <v>1000000</v>
      </c>
      <c r="U85" s="74">
        <f t="shared" si="3"/>
        <v>1120000</v>
      </c>
      <c r="V85" s="95"/>
      <c r="W85" s="95">
        <v>2014</v>
      </c>
      <c r="X85" s="95"/>
      <c r="Z85" s="122"/>
      <c r="AA85" s="123"/>
      <c r="AB85" s="123"/>
    </row>
    <row r="86" spans="1:28" s="32" customFormat="1" ht="101.25" customHeight="1">
      <c r="A86" s="95" t="s">
        <v>314</v>
      </c>
      <c r="B86" s="95" t="s">
        <v>28</v>
      </c>
      <c r="C86" s="78" t="s">
        <v>315</v>
      </c>
      <c r="D86" s="71" t="s">
        <v>316</v>
      </c>
      <c r="E86" s="71" t="s">
        <v>317</v>
      </c>
      <c r="F86" s="71" t="s">
        <v>292</v>
      </c>
      <c r="G86" s="67" t="s">
        <v>77</v>
      </c>
      <c r="H86" s="72">
        <v>0</v>
      </c>
      <c r="I86" s="95">
        <v>750000000</v>
      </c>
      <c r="J86" s="73" t="s">
        <v>34</v>
      </c>
      <c r="K86" s="73" t="s">
        <v>91</v>
      </c>
      <c r="L86" s="68" t="s">
        <v>293</v>
      </c>
      <c r="M86" s="95" t="s">
        <v>37</v>
      </c>
      <c r="N86" s="77" t="s">
        <v>93</v>
      </c>
      <c r="O86" s="77" t="s">
        <v>68</v>
      </c>
      <c r="P86" s="95">
        <v>796</v>
      </c>
      <c r="Q86" s="80" t="s">
        <v>81</v>
      </c>
      <c r="R86" s="94">
        <v>1</v>
      </c>
      <c r="S86" s="79">
        <v>2950000</v>
      </c>
      <c r="T86" s="79">
        <f t="shared" si="5"/>
        <v>2950000</v>
      </c>
      <c r="U86" s="74">
        <f t="shared" si="3"/>
        <v>3304000.0000000005</v>
      </c>
      <c r="V86" s="95"/>
      <c r="W86" s="95">
        <v>2014</v>
      </c>
      <c r="X86" s="95"/>
      <c r="Z86" s="34"/>
      <c r="AA86" s="31"/>
      <c r="AB86" s="31"/>
    </row>
    <row r="87" spans="1:28" s="58" customFormat="1" ht="112.5" customHeight="1">
      <c r="A87" s="95" t="s">
        <v>318</v>
      </c>
      <c r="B87" s="95" t="s">
        <v>28</v>
      </c>
      <c r="C87" s="103" t="s">
        <v>319</v>
      </c>
      <c r="D87" s="82" t="s">
        <v>320</v>
      </c>
      <c r="E87" s="71" t="s">
        <v>321</v>
      </c>
      <c r="F87" s="71" t="s">
        <v>292</v>
      </c>
      <c r="G87" s="67" t="s">
        <v>64</v>
      </c>
      <c r="H87" s="72">
        <v>0</v>
      </c>
      <c r="I87" s="95">
        <v>750000000</v>
      </c>
      <c r="J87" s="73" t="s">
        <v>34</v>
      </c>
      <c r="K87" s="73" t="s">
        <v>91</v>
      </c>
      <c r="L87" s="68" t="s">
        <v>293</v>
      </c>
      <c r="M87" s="95" t="s">
        <v>37</v>
      </c>
      <c r="N87" s="77" t="s">
        <v>93</v>
      </c>
      <c r="O87" s="77" t="s">
        <v>68</v>
      </c>
      <c r="P87" s="95">
        <v>796</v>
      </c>
      <c r="Q87" s="80" t="s">
        <v>81</v>
      </c>
      <c r="R87" s="71">
        <v>1</v>
      </c>
      <c r="S87" s="79">
        <v>3900000</v>
      </c>
      <c r="T87" s="79">
        <f t="shared" si="5"/>
        <v>3900000</v>
      </c>
      <c r="U87" s="74">
        <f t="shared" si="3"/>
        <v>4368000</v>
      </c>
      <c r="V87" s="95"/>
      <c r="W87" s="95">
        <v>2014</v>
      </c>
      <c r="X87" s="95"/>
      <c r="Z87" s="124"/>
      <c r="AA87" s="123"/>
      <c r="AB87" s="123"/>
    </row>
    <row r="88" spans="1:28" s="58" customFormat="1" ht="112.5" customHeight="1">
      <c r="A88" s="95" t="s">
        <v>322</v>
      </c>
      <c r="B88" s="95" t="s">
        <v>28</v>
      </c>
      <c r="C88" s="78" t="s">
        <v>243</v>
      </c>
      <c r="D88" s="54" t="s">
        <v>244</v>
      </c>
      <c r="E88" s="53" t="s">
        <v>245</v>
      </c>
      <c r="F88" s="71" t="s">
        <v>292</v>
      </c>
      <c r="G88" s="67" t="s">
        <v>64</v>
      </c>
      <c r="H88" s="72">
        <v>0</v>
      </c>
      <c r="I88" s="95">
        <v>750000000</v>
      </c>
      <c r="J88" s="73" t="s">
        <v>34</v>
      </c>
      <c r="K88" s="73" t="s">
        <v>91</v>
      </c>
      <c r="L88" s="68" t="s">
        <v>293</v>
      </c>
      <c r="M88" s="95" t="s">
        <v>37</v>
      </c>
      <c r="N88" s="77" t="s">
        <v>93</v>
      </c>
      <c r="O88" s="77" t="s">
        <v>68</v>
      </c>
      <c r="P88" s="95">
        <v>796</v>
      </c>
      <c r="Q88" s="80" t="s">
        <v>81</v>
      </c>
      <c r="R88" s="94">
        <v>1</v>
      </c>
      <c r="S88" s="85">
        <v>3000000</v>
      </c>
      <c r="T88" s="79">
        <f t="shared" si="5"/>
        <v>3000000</v>
      </c>
      <c r="U88" s="74">
        <f t="shared" si="3"/>
        <v>3360000.0000000005</v>
      </c>
      <c r="V88" s="95"/>
      <c r="W88" s="95">
        <v>2014</v>
      </c>
      <c r="X88" s="95"/>
      <c r="Z88" s="122"/>
      <c r="AA88" s="123"/>
      <c r="AB88" s="123"/>
    </row>
    <row r="89" spans="1:28" s="32" customFormat="1" ht="113.25" customHeight="1">
      <c r="A89" s="95" t="s">
        <v>323</v>
      </c>
      <c r="B89" s="95" t="s">
        <v>28</v>
      </c>
      <c r="C89" s="78" t="s">
        <v>324</v>
      </c>
      <c r="D89" s="71" t="s">
        <v>325</v>
      </c>
      <c r="E89" s="71" t="s">
        <v>326</v>
      </c>
      <c r="F89" s="71" t="s">
        <v>292</v>
      </c>
      <c r="G89" s="67" t="s">
        <v>64</v>
      </c>
      <c r="H89" s="72">
        <v>0</v>
      </c>
      <c r="I89" s="95">
        <v>750000000</v>
      </c>
      <c r="J89" s="73" t="s">
        <v>34</v>
      </c>
      <c r="K89" s="73" t="s">
        <v>91</v>
      </c>
      <c r="L89" s="68" t="s">
        <v>293</v>
      </c>
      <c r="M89" s="95" t="s">
        <v>37</v>
      </c>
      <c r="N89" s="77" t="s">
        <v>93</v>
      </c>
      <c r="O89" s="77" t="s">
        <v>68</v>
      </c>
      <c r="P89" s="95">
        <v>796</v>
      </c>
      <c r="Q89" s="71" t="s">
        <v>81</v>
      </c>
      <c r="R89" s="71">
        <v>1</v>
      </c>
      <c r="S89" s="79">
        <v>2850000</v>
      </c>
      <c r="T89" s="79">
        <f t="shared" si="5"/>
        <v>2850000</v>
      </c>
      <c r="U89" s="74">
        <f t="shared" si="3"/>
        <v>3192000.0000000005</v>
      </c>
      <c r="V89" s="95"/>
      <c r="W89" s="95">
        <v>2014</v>
      </c>
      <c r="X89" s="95"/>
      <c r="Z89" s="30"/>
      <c r="AA89" s="31"/>
      <c r="AB89" s="31"/>
    </row>
    <row r="90" spans="1:28" s="32" customFormat="1" ht="115.5" customHeight="1">
      <c r="A90" s="95" t="s">
        <v>327</v>
      </c>
      <c r="B90" s="95" t="s">
        <v>28</v>
      </c>
      <c r="C90" s="78" t="s">
        <v>328</v>
      </c>
      <c r="D90" s="87" t="s">
        <v>329</v>
      </c>
      <c r="E90" s="80" t="s">
        <v>330</v>
      </c>
      <c r="F90" s="71" t="s">
        <v>292</v>
      </c>
      <c r="G90" s="67" t="s">
        <v>64</v>
      </c>
      <c r="H90" s="72">
        <v>0.5</v>
      </c>
      <c r="I90" s="95">
        <v>750000000</v>
      </c>
      <c r="J90" s="73" t="s">
        <v>34</v>
      </c>
      <c r="K90" s="73" t="s">
        <v>91</v>
      </c>
      <c r="L90" s="68" t="s">
        <v>293</v>
      </c>
      <c r="M90" s="95" t="s">
        <v>37</v>
      </c>
      <c r="N90" s="77" t="s">
        <v>93</v>
      </c>
      <c r="O90" s="77" t="s">
        <v>68</v>
      </c>
      <c r="P90" s="95">
        <v>796</v>
      </c>
      <c r="Q90" s="88" t="s">
        <v>81</v>
      </c>
      <c r="R90" s="89">
        <v>5</v>
      </c>
      <c r="S90" s="79">
        <v>1300000</v>
      </c>
      <c r="T90" s="79">
        <f t="shared" si="5"/>
        <v>6500000</v>
      </c>
      <c r="U90" s="74">
        <f t="shared" si="3"/>
        <v>7280000.0000000009</v>
      </c>
      <c r="V90" s="95" t="s">
        <v>99</v>
      </c>
      <c r="W90" s="95">
        <v>2014</v>
      </c>
      <c r="X90" s="95"/>
      <c r="Z90" s="30"/>
      <c r="AA90" s="31"/>
      <c r="AB90" s="31"/>
    </row>
    <row r="91" spans="1:28" s="32" customFormat="1" ht="114" customHeight="1">
      <c r="A91" s="95" t="s">
        <v>331</v>
      </c>
      <c r="B91" s="95" t="s">
        <v>28</v>
      </c>
      <c r="C91" s="78" t="s">
        <v>332</v>
      </c>
      <c r="D91" s="87" t="s">
        <v>329</v>
      </c>
      <c r="E91" s="80" t="s">
        <v>333</v>
      </c>
      <c r="F91" s="71" t="s">
        <v>292</v>
      </c>
      <c r="G91" s="67" t="s">
        <v>64</v>
      </c>
      <c r="H91" s="72">
        <v>0.5</v>
      </c>
      <c r="I91" s="95">
        <v>750000000</v>
      </c>
      <c r="J91" s="73" t="s">
        <v>34</v>
      </c>
      <c r="K91" s="73" t="s">
        <v>91</v>
      </c>
      <c r="L91" s="68" t="s">
        <v>293</v>
      </c>
      <c r="M91" s="95" t="s">
        <v>37</v>
      </c>
      <c r="N91" s="77" t="s">
        <v>93</v>
      </c>
      <c r="O91" s="77" t="s">
        <v>68</v>
      </c>
      <c r="P91" s="95">
        <v>796</v>
      </c>
      <c r="Q91" s="88" t="s">
        <v>81</v>
      </c>
      <c r="R91" s="89">
        <v>5</v>
      </c>
      <c r="S91" s="79">
        <v>1500000</v>
      </c>
      <c r="T91" s="79">
        <f t="shared" si="5"/>
        <v>7500000</v>
      </c>
      <c r="U91" s="74">
        <f t="shared" si="3"/>
        <v>8400000</v>
      </c>
      <c r="V91" s="95" t="s">
        <v>99</v>
      </c>
      <c r="W91" s="95">
        <v>2014</v>
      </c>
      <c r="X91" s="95"/>
      <c r="Z91" s="30"/>
      <c r="AA91" s="31"/>
      <c r="AB91" s="31"/>
    </row>
    <row r="92" spans="1:28" s="17" customFormat="1" ht="133.5" customHeight="1">
      <c r="A92" s="95" t="s">
        <v>334</v>
      </c>
      <c r="B92" s="95" t="s">
        <v>28</v>
      </c>
      <c r="C92" s="76" t="s">
        <v>335</v>
      </c>
      <c r="D92" s="71" t="s">
        <v>336</v>
      </c>
      <c r="E92" s="71" t="s">
        <v>337</v>
      </c>
      <c r="F92" s="71" t="s">
        <v>292</v>
      </c>
      <c r="G92" s="67" t="s">
        <v>77</v>
      </c>
      <c r="H92" s="72">
        <v>0</v>
      </c>
      <c r="I92" s="95">
        <v>750000000</v>
      </c>
      <c r="J92" s="73" t="s">
        <v>34</v>
      </c>
      <c r="K92" s="73" t="s">
        <v>78</v>
      </c>
      <c r="L92" s="68" t="s">
        <v>338</v>
      </c>
      <c r="M92" s="95" t="s">
        <v>37</v>
      </c>
      <c r="N92" s="77" t="s">
        <v>169</v>
      </c>
      <c r="O92" s="77" t="s">
        <v>68</v>
      </c>
      <c r="P92" s="95">
        <v>796</v>
      </c>
      <c r="Q92" s="71" t="s">
        <v>81</v>
      </c>
      <c r="R92" s="89">
        <v>2</v>
      </c>
      <c r="S92" s="79">
        <v>215000</v>
      </c>
      <c r="T92" s="79">
        <f t="shared" si="5"/>
        <v>430000</v>
      </c>
      <c r="U92" s="74">
        <f t="shared" si="3"/>
        <v>481600.00000000006</v>
      </c>
      <c r="V92" s="95"/>
      <c r="W92" s="95">
        <v>2014</v>
      </c>
      <c r="X92" s="95"/>
      <c r="Z92" s="18"/>
      <c r="AA92" s="19"/>
      <c r="AB92" s="19"/>
    </row>
    <row r="93" spans="1:28" s="17" customFormat="1" ht="122.25" customHeight="1">
      <c r="A93" s="95" t="s">
        <v>339</v>
      </c>
      <c r="B93" s="95" t="s">
        <v>28</v>
      </c>
      <c r="C93" s="76" t="s">
        <v>340</v>
      </c>
      <c r="D93" s="71" t="s">
        <v>196</v>
      </c>
      <c r="E93" s="71" t="s">
        <v>341</v>
      </c>
      <c r="F93" s="71" t="s">
        <v>292</v>
      </c>
      <c r="G93" s="67" t="s">
        <v>77</v>
      </c>
      <c r="H93" s="72">
        <v>0</v>
      </c>
      <c r="I93" s="95">
        <v>750000000</v>
      </c>
      <c r="J93" s="73" t="s">
        <v>34</v>
      </c>
      <c r="K93" s="73" t="s">
        <v>78</v>
      </c>
      <c r="L93" s="68" t="s">
        <v>338</v>
      </c>
      <c r="M93" s="95" t="s">
        <v>37</v>
      </c>
      <c r="N93" s="77" t="s">
        <v>169</v>
      </c>
      <c r="O93" s="77" t="s">
        <v>68</v>
      </c>
      <c r="P93" s="95">
        <v>796</v>
      </c>
      <c r="Q93" s="71" t="s">
        <v>81</v>
      </c>
      <c r="R93" s="89">
        <v>1</v>
      </c>
      <c r="S93" s="79">
        <v>374500</v>
      </c>
      <c r="T93" s="79">
        <f t="shared" si="5"/>
        <v>374500</v>
      </c>
      <c r="U93" s="74">
        <f t="shared" si="3"/>
        <v>419440.00000000006</v>
      </c>
      <c r="V93" s="95"/>
      <c r="W93" s="95">
        <v>2014</v>
      </c>
      <c r="X93" s="95"/>
      <c r="Z93" s="18"/>
      <c r="AA93" s="19"/>
      <c r="AB93" s="19"/>
    </row>
    <row r="94" spans="1:28" s="32" customFormat="1" ht="111" customHeight="1">
      <c r="A94" s="95" t="s">
        <v>342</v>
      </c>
      <c r="B94" s="95" t="s">
        <v>28</v>
      </c>
      <c r="C94" s="78" t="s">
        <v>158</v>
      </c>
      <c r="D94" s="71" t="s">
        <v>159</v>
      </c>
      <c r="E94" s="71" t="s">
        <v>160</v>
      </c>
      <c r="F94" s="71" t="s">
        <v>292</v>
      </c>
      <c r="G94" s="67" t="s">
        <v>64</v>
      </c>
      <c r="H94" s="72">
        <v>0</v>
      </c>
      <c r="I94" s="95">
        <v>750000000</v>
      </c>
      <c r="J94" s="73" t="s">
        <v>34</v>
      </c>
      <c r="K94" s="73" t="s">
        <v>91</v>
      </c>
      <c r="L94" s="68" t="s">
        <v>293</v>
      </c>
      <c r="M94" s="95" t="s">
        <v>37</v>
      </c>
      <c r="N94" s="77" t="s">
        <v>93</v>
      </c>
      <c r="O94" s="77" t="s">
        <v>68</v>
      </c>
      <c r="P94" s="95">
        <v>796</v>
      </c>
      <c r="Q94" s="71" t="s">
        <v>81</v>
      </c>
      <c r="R94" s="71">
        <v>1</v>
      </c>
      <c r="S94" s="85">
        <v>5250000</v>
      </c>
      <c r="T94" s="79">
        <f t="shared" si="5"/>
        <v>5250000</v>
      </c>
      <c r="U94" s="74">
        <f t="shared" si="3"/>
        <v>5880000.0000000009</v>
      </c>
      <c r="V94" s="95"/>
      <c r="W94" s="95">
        <v>2014</v>
      </c>
      <c r="X94" s="95"/>
      <c r="Z94" s="36"/>
      <c r="AA94" s="31"/>
      <c r="AB94" s="31"/>
    </row>
    <row r="95" spans="1:28">
      <c r="A95" s="281" t="s">
        <v>343</v>
      </c>
      <c r="B95" s="281"/>
      <c r="C95" s="281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7">
        <f>SUM(T9:T94)</f>
        <v>1938788584.0250001</v>
      </c>
      <c r="U95" s="97">
        <f>SUM(U9:U94)</f>
        <v>2171443214.1192002</v>
      </c>
      <c r="V95" s="95"/>
      <c r="W95" s="95"/>
      <c r="X95" s="95"/>
      <c r="Y95" s="211"/>
      <c r="Z95" s="211"/>
      <c r="AA95" s="211"/>
      <c r="AB95" s="211"/>
    </row>
    <row r="96" spans="1:28">
      <c r="A96" s="286" t="s">
        <v>344</v>
      </c>
      <c r="B96" s="286"/>
      <c r="C96" s="286"/>
      <c r="D96" s="286"/>
      <c r="E96" s="286"/>
      <c r="F96" s="286"/>
      <c r="G96" s="286"/>
      <c r="H96" s="286"/>
      <c r="I96" s="286"/>
      <c r="J96" s="286"/>
      <c r="K96" s="286"/>
      <c r="L96" s="286"/>
      <c r="M96" s="286"/>
      <c r="N96" s="286"/>
      <c r="O96" s="286"/>
      <c r="P96" s="286"/>
      <c r="Q96" s="286"/>
      <c r="R96" s="286"/>
      <c r="S96" s="286"/>
      <c r="T96" s="286"/>
      <c r="U96" s="286"/>
      <c r="V96" s="286"/>
      <c r="W96" s="286"/>
      <c r="X96" s="286"/>
      <c r="Y96" s="211"/>
      <c r="Z96" s="211"/>
      <c r="AA96" s="211"/>
      <c r="AB96" s="211"/>
    </row>
    <row r="97" spans="1:24" ht="82.5" customHeight="1">
      <c r="A97" s="66" t="s">
        <v>345</v>
      </c>
      <c r="B97" s="66" t="s">
        <v>28</v>
      </c>
      <c r="C97" s="213" t="s">
        <v>346</v>
      </c>
      <c r="D97" s="66" t="s">
        <v>347</v>
      </c>
      <c r="E97" s="66" t="s">
        <v>348</v>
      </c>
      <c r="F97" s="66" t="s">
        <v>349</v>
      </c>
      <c r="G97" s="67" t="s">
        <v>64</v>
      </c>
      <c r="H97" s="214">
        <v>0.5</v>
      </c>
      <c r="I97" s="66">
        <v>750000000</v>
      </c>
      <c r="J97" s="215" t="s">
        <v>34</v>
      </c>
      <c r="K97" s="104" t="s">
        <v>350</v>
      </c>
      <c r="L97" s="68" t="s">
        <v>351</v>
      </c>
      <c r="M97" s="66"/>
      <c r="N97" s="105" t="s">
        <v>38</v>
      </c>
      <c r="O97" s="66" t="s">
        <v>352</v>
      </c>
      <c r="P97" s="66"/>
      <c r="Q97" s="66"/>
      <c r="R97" s="66"/>
      <c r="S97" s="67"/>
      <c r="T97" s="106">
        <v>26134575.347185101</v>
      </c>
      <c r="U97" s="107">
        <f>T97*1.12</f>
        <v>29270724.388847318</v>
      </c>
      <c r="V97" s="66"/>
      <c r="W97" s="108" t="s">
        <v>353</v>
      </c>
      <c r="X97" s="69"/>
    </row>
    <row r="98" spans="1:24" s="15" customFormat="1" ht="84" customHeight="1">
      <c r="A98" s="66" t="s">
        <v>354</v>
      </c>
      <c r="B98" s="66" t="s">
        <v>28</v>
      </c>
      <c r="C98" s="213" t="s">
        <v>346</v>
      </c>
      <c r="D98" s="66" t="s">
        <v>347</v>
      </c>
      <c r="E98" s="66" t="s">
        <v>348</v>
      </c>
      <c r="F98" s="66" t="s">
        <v>349</v>
      </c>
      <c r="G98" s="67" t="s">
        <v>64</v>
      </c>
      <c r="H98" s="214">
        <v>0.5</v>
      </c>
      <c r="I98" s="66">
        <v>750000000</v>
      </c>
      <c r="J98" s="215" t="s">
        <v>34</v>
      </c>
      <c r="K98" s="104" t="s">
        <v>350</v>
      </c>
      <c r="L98" s="68" t="s">
        <v>355</v>
      </c>
      <c r="M98" s="66"/>
      <c r="N98" s="105" t="s">
        <v>38</v>
      </c>
      <c r="O98" s="66" t="s">
        <v>352</v>
      </c>
      <c r="P98" s="66"/>
      <c r="Q98" s="66"/>
      <c r="R98" s="66"/>
      <c r="S98" s="67"/>
      <c r="T98" s="106">
        <v>15444255.052814858</v>
      </c>
      <c r="U98" s="107">
        <f>T98*1.12</f>
        <v>17297565.659152642</v>
      </c>
      <c r="V98" s="66"/>
      <c r="W98" s="108" t="s">
        <v>353</v>
      </c>
      <c r="X98" s="69"/>
    </row>
    <row r="99" spans="1:24" s="15" customFormat="1" ht="98.25" customHeight="1">
      <c r="A99" s="66" t="s">
        <v>356</v>
      </c>
      <c r="B99" s="66" t="s">
        <v>28</v>
      </c>
      <c r="C99" s="213" t="s">
        <v>346</v>
      </c>
      <c r="D99" s="66" t="s">
        <v>347</v>
      </c>
      <c r="E99" s="66" t="s">
        <v>348</v>
      </c>
      <c r="F99" s="66" t="s">
        <v>357</v>
      </c>
      <c r="G99" s="67" t="s">
        <v>64</v>
      </c>
      <c r="H99" s="214">
        <v>0.5</v>
      </c>
      <c r="I99" s="66">
        <v>750000000</v>
      </c>
      <c r="J99" s="215" t="s">
        <v>34</v>
      </c>
      <c r="K99" s="104" t="s">
        <v>358</v>
      </c>
      <c r="L99" s="68" t="s">
        <v>359</v>
      </c>
      <c r="M99" s="66"/>
      <c r="N99" s="105" t="s">
        <v>38</v>
      </c>
      <c r="O99" s="66" t="s">
        <v>352</v>
      </c>
      <c r="P99" s="66"/>
      <c r="Q99" s="66"/>
      <c r="R99" s="66"/>
      <c r="S99" s="67"/>
      <c r="T99" s="106">
        <v>2555605.7054584729</v>
      </c>
      <c r="U99" s="107">
        <f>T99*1.12</f>
        <v>2862278.3901134902</v>
      </c>
      <c r="V99" s="66"/>
      <c r="W99" s="108" t="s">
        <v>353</v>
      </c>
      <c r="X99" s="70"/>
    </row>
    <row r="100" spans="1:24" s="15" customFormat="1" ht="99.75" customHeight="1">
      <c r="A100" s="66" t="s">
        <v>360</v>
      </c>
      <c r="B100" s="66" t="s">
        <v>28</v>
      </c>
      <c r="C100" s="213" t="s">
        <v>346</v>
      </c>
      <c r="D100" s="66" t="s">
        <v>347</v>
      </c>
      <c r="E100" s="66" t="s">
        <v>348</v>
      </c>
      <c r="F100" s="66" t="s">
        <v>357</v>
      </c>
      <c r="G100" s="67" t="s">
        <v>64</v>
      </c>
      <c r="H100" s="214">
        <v>0.5</v>
      </c>
      <c r="I100" s="66">
        <v>750000000</v>
      </c>
      <c r="J100" s="215" t="s">
        <v>34</v>
      </c>
      <c r="K100" s="104" t="s">
        <v>358</v>
      </c>
      <c r="L100" s="68" t="s">
        <v>361</v>
      </c>
      <c r="M100" s="66"/>
      <c r="N100" s="105" t="s">
        <v>38</v>
      </c>
      <c r="O100" s="66" t="s">
        <v>352</v>
      </c>
      <c r="P100" s="66"/>
      <c r="Q100" s="66"/>
      <c r="R100" s="66"/>
      <c r="S100" s="67"/>
      <c r="T100" s="106">
        <v>77463947.463423103</v>
      </c>
      <c r="U100" s="107">
        <f>T100*1.12</f>
        <v>86759621.15903388</v>
      </c>
      <c r="V100" s="66"/>
      <c r="W100" s="108" t="s">
        <v>353</v>
      </c>
      <c r="X100" s="69"/>
    </row>
    <row r="101" spans="1:24" s="15" customFormat="1" ht="99.75" customHeight="1">
      <c r="A101" s="66" t="s">
        <v>362</v>
      </c>
      <c r="B101" s="66" t="s">
        <v>28</v>
      </c>
      <c r="C101" s="213" t="s">
        <v>346</v>
      </c>
      <c r="D101" s="66" t="s">
        <v>347</v>
      </c>
      <c r="E101" s="66" t="s">
        <v>348</v>
      </c>
      <c r="F101" s="66" t="s">
        <v>357</v>
      </c>
      <c r="G101" s="67" t="s">
        <v>64</v>
      </c>
      <c r="H101" s="214">
        <v>0.5</v>
      </c>
      <c r="I101" s="66">
        <v>750000000</v>
      </c>
      <c r="J101" s="215" t="s">
        <v>34</v>
      </c>
      <c r="K101" s="104" t="s">
        <v>358</v>
      </c>
      <c r="L101" s="68" t="s">
        <v>363</v>
      </c>
      <c r="M101" s="66"/>
      <c r="N101" s="105" t="s">
        <v>38</v>
      </c>
      <c r="O101" s="66" t="s">
        <v>352</v>
      </c>
      <c r="P101" s="66"/>
      <c r="Q101" s="66"/>
      <c r="R101" s="66"/>
      <c r="S101" s="67"/>
      <c r="T101" s="106">
        <v>8807010.4311184306</v>
      </c>
      <c r="U101" s="107">
        <f>T101*1.12</f>
        <v>9863851.6828526426</v>
      </c>
      <c r="V101" s="66"/>
      <c r="W101" s="108" t="s">
        <v>353</v>
      </c>
      <c r="X101" s="69"/>
    </row>
    <row r="102" spans="1:24" ht="102.75" customHeight="1">
      <c r="A102" s="66" t="s">
        <v>364</v>
      </c>
      <c r="B102" s="95" t="s">
        <v>28</v>
      </c>
      <c r="C102" s="71" t="s">
        <v>365</v>
      </c>
      <c r="D102" s="95" t="s">
        <v>366</v>
      </c>
      <c r="E102" s="95" t="s">
        <v>366</v>
      </c>
      <c r="F102" s="95" t="s">
        <v>367</v>
      </c>
      <c r="G102" s="67" t="s">
        <v>64</v>
      </c>
      <c r="H102" s="72">
        <v>0.5</v>
      </c>
      <c r="I102" s="95">
        <v>750000000</v>
      </c>
      <c r="J102" s="73" t="s">
        <v>34</v>
      </c>
      <c r="K102" s="73" t="s">
        <v>80</v>
      </c>
      <c r="L102" s="68" t="s">
        <v>368</v>
      </c>
      <c r="M102" s="95"/>
      <c r="N102" s="77" t="s">
        <v>369</v>
      </c>
      <c r="O102" s="66" t="s">
        <v>352</v>
      </c>
      <c r="P102" s="95"/>
      <c r="Q102" s="95"/>
      <c r="R102" s="95"/>
      <c r="S102" s="74"/>
      <c r="T102" s="75">
        <v>19774674.23</v>
      </c>
      <c r="U102" s="74">
        <f t="shared" ref="U102:U107" si="6">T102*1.12</f>
        <v>22147635.137600001</v>
      </c>
      <c r="V102" s="95"/>
      <c r="W102" s="95">
        <v>2014</v>
      </c>
      <c r="X102" s="95"/>
    </row>
    <row r="103" spans="1:24" ht="94.5" customHeight="1">
      <c r="A103" s="66" t="s">
        <v>370</v>
      </c>
      <c r="B103" s="95" t="s">
        <v>28</v>
      </c>
      <c r="C103" s="78" t="s">
        <v>371</v>
      </c>
      <c r="D103" s="76" t="s">
        <v>372</v>
      </c>
      <c r="E103" s="76" t="s">
        <v>373</v>
      </c>
      <c r="F103" s="109" t="s">
        <v>374</v>
      </c>
      <c r="G103" s="67" t="s">
        <v>64</v>
      </c>
      <c r="H103" s="76">
        <v>0.5</v>
      </c>
      <c r="I103" s="95">
        <v>750000000</v>
      </c>
      <c r="J103" s="73" t="s">
        <v>34</v>
      </c>
      <c r="K103" s="73" t="s">
        <v>80</v>
      </c>
      <c r="L103" s="110" t="s">
        <v>375</v>
      </c>
      <c r="M103" s="95"/>
      <c r="N103" s="77" t="s">
        <v>369</v>
      </c>
      <c r="O103" s="66" t="s">
        <v>352</v>
      </c>
      <c r="P103" s="95"/>
      <c r="Q103" s="95"/>
      <c r="R103" s="95"/>
      <c r="S103" s="74"/>
      <c r="T103" s="134">
        <v>113750000</v>
      </c>
      <c r="U103" s="74">
        <f t="shared" si="6"/>
        <v>127400000.00000001</v>
      </c>
      <c r="V103" s="95" t="s">
        <v>376</v>
      </c>
      <c r="W103" s="95">
        <v>2014</v>
      </c>
      <c r="X103" s="95"/>
    </row>
    <row r="104" spans="1:24" ht="90.75" customHeight="1">
      <c r="A104" s="66" t="s">
        <v>377</v>
      </c>
      <c r="B104" s="95" t="s">
        <v>28</v>
      </c>
      <c r="C104" s="78" t="s">
        <v>371</v>
      </c>
      <c r="D104" s="76" t="s">
        <v>372</v>
      </c>
      <c r="E104" s="76" t="s">
        <v>373</v>
      </c>
      <c r="F104" s="109" t="s">
        <v>378</v>
      </c>
      <c r="G104" s="67" t="s">
        <v>64</v>
      </c>
      <c r="H104" s="76">
        <v>0.5</v>
      </c>
      <c r="I104" s="95">
        <v>750000000</v>
      </c>
      <c r="J104" s="73" t="s">
        <v>34</v>
      </c>
      <c r="K104" s="73" t="s">
        <v>80</v>
      </c>
      <c r="L104" s="110" t="s">
        <v>375</v>
      </c>
      <c r="M104" s="95"/>
      <c r="N104" s="77" t="s">
        <v>369</v>
      </c>
      <c r="O104" s="66" t="s">
        <v>352</v>
      </c>
      <c r="P104" s="95"/>
      <c r="Q104" s="95"/>
      <c r="R104" s="95"/>
      <c r="S104" s="74"/>
      <c r="T104" s="135">
        <v>222250000</v>
      </c>
      <c r="U104" s="74">
        <f t="shared" si="6"/>
        <v>248920000.00000003</v>
      </c>
      <c r="V104" s="95" t="s">
        <v>376</v>
      </c>
      <c r="W104" s="95">
        <v>2014</v>
      </c>
      <c r="X104" s="95"/>
    </row>
    <row r="105" spans="1:24" ht="101.25" customHeight="1">
      <c r="A105" s="66" t="s">
        <v>379</v>
      </c>
      <c r="B105" s="95" t="s">
        <v>28</v>
      </c>
      <c r="C105" s="78" t="s">
        <v>371</v>
      </c>
      <c r="D105" s="76" t="s">
        <v>372</v>
      </c>
      <c r="E105" s="76" t="s">
        <v>373</v>
      </c>
      <c r="F105" s="109" t="s">
        <v>380</v>
      </c>
      <c r="G105" s="67" t="s">
        <v>64</v>
      </c>
      <c r="H105" s="76">
        <v>0.5</v>
      </c>
      <c r="I105" s="95">
        <v>750000000</v>
      </c>
      <c r="J105" s="73" t="s">
        <v>34</v>
      </c>
      <c r="K105" s="73" t="s">
        <v>80</v>
      </c>
      <c r="L105" s="110" t="s">
        <v>381</v>
      </c>
      <c r="M105" s="95"/>
      <c r="N105" s="77" t="s">
        <v>369</v>
      </c>
      <c r="O105" s="66" t="s">
        <v>352</v>
      </c>
      <c r="P105" s="95"/>
      <c r="Q105" s="95"/>
      <c r="R105" s="95"/>
      <c r="S105" s="74"/>
      <c r="T105" s="74">
        <v>158375000</v>
      </c>
      <c r="U105" s="74">
        <f t="shared" si="6"/>
        <v>177380000.00000003</v>
      </c>
      <c r="V105" s="95" t="s">
        <v>376</v>
      </c>
      <c r="W105" s="95">
        <v>2014</v>
      </c>
      <c r="X105" s="95"/>
    </row>
    <row r="106" spans="1:24" ht="102.75" customHeight="1">
      <c r="A106" s="66" t="s">
        <v>382</v>
      </c>
      <c r="B106" s="95" t="s">
        <v>28</v>
      </c>
      <c r="C106" s="78" t="s">
        <v>371</v>
      </c>
      <c r="D106" s="76" t="s">
        <v>372</v>
      </c>
      <c r="E106" s="76" t="s">
        <v>373</v>
      </c>
      <c r="F106" s="109" t="s">
        <v>383</v>
      </c>
      <c r="G106" s="67" t="s">
        <v>64</v>
      </c>
      <c r="H106" s="76">
        <v>0.5</v>
      </c>
      <c r="I106" s="95">
        <v>750000000</v>
      </c>
      <c r="J106" s="73" t="s">
        <v>34</v>
      </c>
      <c r="K106" s="73" t="s">
        <v>80</v>
      </c>
      <c r="L106" s="110" t="s">
        <v>384</v>
      </c>
      <c r="M106" s="95"/>
      <c r="N106" s="77" t="s">
        <v>369</v>
      </c>
      <c r="O106" s="66" t="s">
        <v>352</v>
      </c>
      <c r="P106" s="95"/>
      <c r="Q106" s="95"/>
      <c r="R106" s="95"/>
      <c r="S106" s="74"/>
      <c r="T106" s="74">
        <v>199150000</v>
      </c>
      <c r="U106" s="74">
        <f t="shared" si="6"/>
        <v>223048000.00000003</v>
      </c>
      <c r="V106" s="95" t="s">
        <v>376</v>
      </c>
      <c r="W106" s="95">
        <v>2014</v>
      </c>
      <c r="X106" s="95"/>
    </row>
    <row r="107" spans="1:24" ht="111" customHeight="1">
      <c r="A107" s="66" t="s">
        <v>385</v>
      </c>
      <c r="B107" s="95" t="s">
        <v>28</v>
      </c>
      <c r="C107" s="78" t="s">
        <v>371</v>
      </c>
      <c r="D107" s="76" t="s">
        <v>372</v>
      </c>
      <c r="E107" s="76" t="s">
        <v>373</v>
      </c>
      <c r="F107" s="109" t="s">
        <v>386</v>
      </c>
      <c r="G107" s="67" t="s">
        <v>64</v>
      </c>
      <c r="H107" s="76">
        <v>0.5</v>
      </c>
      <c r="I107" s="95">
        <v>750000000</v>
      </c>
      <c r="J107" s="73" t="s">
        <v>34</v>
      </c>
      <c r="K107" s="73" t="s">
        <v>80</v>
      </c>
      <c r="L107" s="110" t="s">
        <v>387</v>
      </c>
      <c r="M107" s="95"/>
      <c r="N107" s="77" t="s">
        <v>369</v>
      </c>
      <c r="O107" s="66" t="s">
        <v>352</v>
      </c>
      <c r="P107" s="95"/>
      <c r="Q107" s="95"/>
      <c r="R107" s="95"/>
      <c r="S107" s="74"/>
      <c r="T107" s="74">
        <v>150937500</v>
      </c>
      <c r="U107" s="74">
        <f t="shared" si="6"/>
        <v>169050000.00000003</v>
      </c>
      <c r="V107" s="95" t="s">
        <v>376</v>
      </c>
      <c r="W107" s="95">
        <v>2014</v>
      </c>
      <c r="X107" s="95"/>
    </row>
    <row r="108" spans="1:24">
      <c r="A108" s="282" t="s">
        <v>388</v>
      </c>
      <c r="B108" s="282"/>
      <c r="C108" s="282"/>
      <c r="D108" s="61"/>
      <c r="E108" s="62"/>
      <c r="F108" s="62"/>
      <c r="G108" s="62"/>
      <c r="H108" s="96"/>
      <c r="I108" s="62"/>
      <c r="J108" s="62"/>
      <c r="K108" s="62"/>
      <c r="L108" s="62"/>
      <c r="M108" s="62"/>
      <c r="N108" s="62"/>
      <c r="O108" s="62"/>
      <c r="P108" s="62"/>
      <c r="Q108" s="95"/>
      <c r="R108" s="95"/>
      <c r="S108" s="98"/>
      <c r="T108" s="63">
        <f>SUM(T97:T107)</f>
        <v>994642568.23000002</v>
      </c>
      <c r="U108" s="63">
        <f>SUM(U97:U107)</f>
        <v>1113999676.4176002</v>
      </c>
      <c r="V108" s="62"/>
      <c r="W108" s="62"/>
      <c r="X108" s="62"/>
    </row>
    <row r="109" spans="1:24" s="16" customFormat="1">
      <c r="A109" s="279" t="s">
        <v>389</v>
      </c>
      <c r="B109" s="280"/>
      <c r="C109" s="280"/>
      <c r="D109" s="280"/>
      <c r="E109" s="280"/>
      <c r="F109" s="280"/>
      <c r="G109" s="280"/>
      <c r="H109" s="280"/>
      <c r="I109" s="280"/>
      <c r="J109" s="280"/>
      <c r="K109" s="280"/>
      <c r="L109" s="280"/>
      <c r="M109" s="280"/>
      <c r="N109" s="280"/>
      <c r="O109" s="280"/>
      <c r="P109" s="280"/>
      <c r="Q109" s="280"/>
      <c r="R109" s="280"/>
      <c r="S109" s="280"/>
      <c r="T109" s="280"/>
      <c r="U109" s="280"/>
      <c r="V109" s="280"/>
      <c r="W109" s="280"/>
      <c r="X109" s="280"/>
    </row>
    <row r="110" spans="1:24" s="1" customFormat="1" ht="156.75" customHeight="1">
      <c r="A110" s="95" t="s">
        <v>390</v>
      </c>
      <c r="B110" s="95" t="s">
        <v>391</v>
      </c>
      <c r="C110" s="78" t="s">
        <v>392</v>
      </c>
      <c r="D110" s="82" t="s">
        <v>393</v>
      </c>
      <c r="E110" s="82" t="s">
        <v>393</v>
      </c>
      <c r="F110" s="76" t="s">
        <v>394</v>
      </c>
      <c r="G110" s="67" t="s">
        <v>33</v>
      </c>
      <c r="H110" s="96">
        <v>1</v>
      </c>
      <c r="I110" s="95">
        <v>750000000</v>
      </c>
      <c r="J110" s="73" t="s">
        <v>34</v>
      </c>
      <c r="K110" s="73" t="s">
        <v>35</v>
      </c>
      <c r="L110" s="68" t="s">
        <v>395</v>
      </c>
      <c r="M110" s="95"/>
      <c r="N110" s="77" t="s">
        <v>38</v>
      </c>
      <c r="O110" s="66" t="s">
        <v>352</v>
      </c>
      <c r="P110" s="95"/>
      <c r="Q110" s="95"/>
      <c r="R110" s="95"/>
      <c r="S110" s="95"/>
      <c r="T110" s="75">
        <v>367654009.5456</v>
      </c>
      <c r="U110" s="74">
        <v>411722490.69</v>
      </c>
      <c r="V110" s="95" t="s">
        <v>396</v>
      </c>
      <c r="W110" s="95">
        <v>2013</v>
      </c>
      <c r="X110" s="95"/>
    </row>
    <row r="111" spans="1:24" s="1" customFormat="1" ht="163.5" customHeight="1">
      <c r="A111" s="95" t="s">
        <v>397</v>
      </c>
      <c r="B111" s="95" t="s">
        <v>391</v>
      </c>
      <c r="C111" s="78" t="s">
        <v>392</v>
      </c>
      <c r="D111" s="82" t="s">
        <v>393</v>
      </c>
      <c r="E111" s="82" t="s">
        <v>393</v>
      </c>
      <c r="F111" s="76" t="s">
        <v>398</v>
      </c>
      <c r="G111" s="67" t="s">
        <v>33</v>
      </c>
      <c r="H111" s="96">
        <v>1</v>
      </c>
      <c r="I111" s="95">
        <v>750000000</v>
      </c>
      <c r="J111" s="73" t="s">
        <v>34</v>
      </c>
      <c r="K111" s="73" t="s">
        <v>35</v>
      </c>
      <c r="L111" s="68" t="s">
        <v>399</v>
      </c>
      <c r="M111" s="95"/>
      <c r="N111" s="77" t="s">
        <v>38</v>
      </c>
      <c r="O111" s="66" t="s">
        <v>352</v>
      </c>
      <c r="P111" s="95"/>
      <c r="Q111" s="95"/>
      <c r="R111" s="95"/>
      <c r="S111" s="95"/>
      <c r="T111" s="74">
        <v>364599014.796</v>
      </c>
      <c r="U111" s="74">
        <v>408350896.56999999</v>
      </c>
      <c r="V111" s="95" t="s">
        <v>396</v>
      </c>
      <c r="W111" s="95">
        <v>2013</v>
      </c>
      <c r="X111" s="95"/>
    </row>
    <row r="112" spans="1:24" s="1" customFormat="1" ht="103.5" customHeight="1">
      <c r="A112" s="95" t="s">
        <v>400</v>
      </c>
      <c r="B112" s="95" t="s">
        <v>391</v>
      </c>
      <c r="C112" s="78" t="s">
        <v>401</v>
      </c>
      <c r="D112" s="82" t="s">
        <v>402</v>
      </c>
      <c r="E112" s="82" t="s">
        <v>402</v>
      </c>
      <c r="F112" s="76" t="s">
        <v>403</v>
      </c>
      <c r="G112" s="67" t="s">
        <v>33</v>
      </c>
      <c r="H112" s="96">
        <v>0.83</v>
      </c>
      <c r="I112" s="95">
        <v>750000000</v>
      </c>
      <c r="J112" s="73" t="s">
        <v>34</v>
      </c>
      <c r="K112" s="73" t="s">
        <v>35</v>
      </c>
      <c r="L112" s="68" t="s">
        <v>395</v>
      </c>
      <c r="M112" s="95"/>
      <c r="N112" s="77" t="s">
        <v>38</v>
      </c>
      <c r="O112" s="66" t="s">
        <v>352</v>
      </c>
      <c r="P112" s="95"/>
      <c r="Q112" s="95"/>
      <c r="R112" s="95"/>
      <c r="S112" s="74"/>
      <c r="T112" s="75">
        <v>148080357.14285713</v>
      </c>
      <c r="U112" s="74">
        <f t="shared" ref="U112:U115" si="7">T112*1.12</f>
        <v>165850000</v>
      </c>
      <c r="V112" s="95" t="s">
        <v>396</v>
      </c>
      <c r="W112" s="95">
        <v>2013</v>
      </c>
      <c r="X112" s="95"/>
    </row>
    <row r="113" spans="1:24" s="1" customFormat="1" ht="101.25" customHeight="1">
      <c r="A113" s="95" t="s">
        <v>404</v>
      </c>
      <c r="B113" s="95" t="s">
        <v>391</v>
      </c>
      <c r="C113" s="78" t="s">
        <v>401</v>
      </c>
      <c r="D113" s="82" t="s">
        <v>402</v>
      </c>
      <c r="E113" s="82" t="s">
        <v>402</v>
      </c>
      <c r="F113" s="76" t="s">
        <v>405</v>
      </c>
      <c r="G113" s="67" t="s">
        <v>33</v>
      </c>
      <c r="H113" s="96">
        <v>0.83</v>
      </c>
      <c r="I113" s="95">
        <v>750000000</v>
      </c>
      <c r="J113" s="73" t="s">
        <v>34</v>
      </c>
      <c r="K113" s="73" t="s">
        <v>35</v>
      </c>
      <c r="L113" s="68" t="s">
        <v>399</v>
      </c>
      <c r="M113" s="95"/>
      <c r="N113" s="77" t="s">
        <v>38</v>
      </c>
      <c r="O113" s="66" t="s">
        <v>352</v>
      </c>
      <c r="P113" s="95"/>
      <c r="Q113" s="95"/>
      <c r="R113" s="95"/>
      <c r="S113" s="74"/>
      <c r="T113" s="75">
        <v>124196428.57142855</v>
      </c>
      <c r="U113" s="74">
        <f t="shared" si="7"/>
        <v>139100000</v>
      </c>
      <c r="V113" s="95" t="s">
        <v>396</v>
      </c>
      <c r="W113" s="95">
        <v>2013</v>
      </c>
      <c r="X113" s="95"/>
    </row>
    <row r="114" spans="1:24" s="14" customFormat="1" ht="121.5" customHeight="1">
      <c r="A114" s="95" t="s">
        <v>406</v>
      </c>
      <c r="B114" s="95" t="s">
        <v>28</v>
      </c>
      <c r="C114" s="78" t="s">
        <v>407</v>
      </c>
      <c r="D114" s="82" t="s">
        <v>408</v>
      </c>
      <c r="E114" s="82" t="s">
        <v>409</v>
      </c>
      <c r="F114" s="76" t="s">
        <v>410</v>
      </c>
      <c r="G114" s="95" t="s">
        <v>33</v>
      </c>
      <c r="H114" s="72">
        <v>1</v>
      </c>
      <c r="I114" s="95">
        <v>750000000</v>
      </c>
      <c r="J114" s="73" t="s">
        <v>34</v>
      </c>
      <c r="K114" s="73" t="s">
        <v>35</v>
      </c>
      <c r="L114" s="68" t="s">
        <v>36</v>
      </c>
      <c r="M114" s="95"/>
      <c r="N114" s="77" t="s">
        <v>411</v>
      </c>
      <c r="O114" s="77" t="s">
        <v>412</v>
      </c>
      <c r="P114" s="95"/>
      <c r="Q114" s="68"/>
      <c r="R114" s="90"/>
      <c r="S114" s="74"/>
      <c r="T114" s="74">
        <v>764742.2347840491</v>
      </c>
      <c r="U114" s="74">
        <v>856511.3</v>
      </c>
      <c r="V114" s="95" t="s">
        <v>396</v>
      </c>
      <c r="W114" s="95">
        <v>2013</v>
      </c>
      <c r="X114" s="95"/>
    </row>
    <row r="115" spans="1:24" s="15" customFormat="1" ht="86.25" customHeight="1">
      <c r="A115" s="95" t="s">
        <v>413</v>
      </c>
      <c r="B115" s="95" t="s">
        <v>391</v>
      </c>
      <c r="C115" s="78" t="s">
        <v>414</v>
      </c>
      <c r="D115" s="95" t="s">
        <v>415</v>
      </c>
      <c r="E115" s="111" t="s">
        <v>415</v>
      </c>
      <c r="F115" s="111" t="s">
        <v>416</v>
      </c>
      <c r="G115" s="67" t="s">
        <v>33</v>
      </c>
      <c r="H115" s="96">
        <v>0.5</v>
      </c>
      <c r="I115" s="95">
        <v>750000000</v>
      </c>
      <c r="J115" s="73" t="s">
        <v>34</v>
      </c>
      <c r="K115" s="73" t="s">
        <v>417</v>
      </c>
      <c r="L115" s="68" t="s">
        <v>418</v>
      </c>
      <c r="M115" s="95"/>
      <c r="N115" s="77" t="s">
        <v>411</v>
      </c>
      <c r="O115" s="77" t="s">
        <v>412</v>
      </c>
      <c r="P115" s="95"/>
      <c r="Q115" s="95"/>
      <c r="R115" s="95"/>
      <c r="S115" s="74"/>
      <c r="T115" s="74">
        <v>561750000</v>
      </c>
      <c r="U115" s="74">
        <f t="shared" si="7"/>
        <v>629160000.00000012</v>
      </c>
      <c r="V115" s="95"/>
      <c r="W115" s="95">
        <v>2013</v>
      </c>
      <c r="X115" s="95"/>
    </row>
    <row r="116" spans="1:24" s="15" customFormat="1" ht="120.75" customHeight="1">
      <c r="A116" s="95" t="s">
        <v>419</v>
      </c>
      <c r="B116" s="95" t="s">
        <v>28</v>
      </c>
      <c r="C116" s="131" t="s">
        <v>420</v>
      </c>
      <c r="D116" s="76" t="s">
        <v>421</v>
      </c>
      <c r="E116" s="66" t="s">
        <v>422</v>
      </c>
      <c r="F116" s="76" t="s">
        <v>423</v>
      </c>
      <c r="G116" s="95" t="s">
        <v>33</v>
      </c>
      <c r="H116" s="72">
        <v>1</v>
      </c>
      <c r="I116" s="95">
        <v>750000000</v>
      </c>
      <c r="J116" s="73" t="s">
        <v>34</v>
      </c>
      <c r="K116" s="73" t="s">
        <v>35</v>
      </c>
      <c r="L116" s="68" t="s">
        <v>36</v>
      </c>
      <c r="M116" s="95"/>
      <c r="N116" s="77" t="s">
        <v>38</v>
      </c>
      <c r="O116" s="77" t="s">
        <v>424</v>
      </c>
      <c r="P116" s="95"/>
      <c r="Q116" s="68"/>
      <c r="R116" s="90"/>
      <c r="S116" s="74"/>
      <c r="T116" s="74">
        <v>5541599.3099999996</v>
      </c>
      <c r="U116" s="74">
        <v>6206591.2300000004</v>
      </c>
      <c r="V116" s="95"/>
      <c r="W116" s="95">
        <v>2013</v>
      </c>
      <c r="X116" s="95"/>
    </row>
    <row r="117" spans="1:24" s="15" customFormat="1" ht="120.75" customHeight="1">
      <c r="A117" s="95" t="s">
        <v>425</v>
      </c>
      <c r="B117" s="95" t="s">
        <v>391</v>
      </c>
      <c r="C117" s="103" t="s">
        <v>426</v>
      </c>
      <c r="D117" s="76" t="s">
        <v>427</v>
      </c>
      <c r="E117" s="76" t="s">
        <v>428</v>
      </c>
      <c r="F117" s="76" t="s">
        <v>429</v>
      </c>
      <c r="G117" s="67" t="s">
        <v>64</v>
      </c>
      <c r="H117" s="96">
        <v>1</v>
      </c>
      <c r="I117" s="95">
        <v>750000000</v>
      </c>
      <c r="J117" s="73" t="s">
        <v>34</v>
      </c>
      <c r="K117" s="73" t="s">
        <v>430</v>
      </c>
      <c r="L117" s="68" t="s">
        <v>36</v>
      </c>
      <c r="M117" s="95"/>
      <c r="N117" s="77" t="s">
        <v>411</v>
      </c>
      <c r="O117" s="66" t="s">
        <v>352</v>
      </c>
      <c r="P117" s="95"/>
      <c r="Q117" s="95"/>
      <c r="R117" s="95"/>
      <c r="S117" s="74"/>
      <c r="T117" s="132">
        <v>11909227.119999999</v>
      </c>
      <c r="U117" s="74">
        <v>13338334.369999999</v>
      </c>
      <c r="V117" s="95"/>
      <c r="W117" s="95" t="s">
        <v>353</v>
      </c>
      <c r="X117" s="95"/>
    </row>
    <row r="118" spans="1:24" s="15" customFormat="1" ht="113.25" customHeight="1">
      <c r="A118" s="95" t="s">
        <v>431</v>
      </c>
      <c r="B118" s="95" t="s">
        <v>391</v>
      </c>
      <c r="C118" s="103" t="s">
        <v>426</v>
      </c>
      <c r="D118" s="76" t="s">
        <v>427</v>
      </c>
      <c r="E118" s="76" t="s">
        <v>428</v>
      </c>
      <c r="F118" s="76" t="s">
        <v>432</v>
      </c>
      <c r="G118" s="67" t="s">
        <v>64</v>
      </c>
      <c r="H118" s="96">
        <v>1</v>
      </c>
      <c r="I118" s="95">
        <v>750000000</v>
      </c>
      <c r="J118" s="73" t="s">
        <v>34</v>
      </c>
      <c r="K118" s="73" t="s">
        <v>430</v>
      </c>
      <c r="L118" s="68" t="s">
        <v>433</v>
      </c>
      <c r="M118" s="95"/>
      <c r="N118" s="77" t="s">
        <v>411</v>
      </c>
      <c r="O118" s="66" t="s">
        <v>352</v>
      </c>
      <c r="P118" s="95"/>
      <c r="Q118" s="95"/>
      <c r="R118" s="95"/>
      <c r="S118" s="74"/>
      <c r="T118" s="132">
        <v>12555228.060000001</v>
      </c>
      <c r="U118" s="74">
        <v>14061855.43</v>
      </c>
      <c r="V118" s="95"/>
      <c r="W118" s="95" t="s">
        <v>353</v>
      </c>
      <c r="X118" s="95"/>
    </row>
    <row r="119" spans="1:24" s="15" customFormat="1" ht="121.5" customHeight="1">
      <c r="A119" s="95" t="s">
        <v>434</v>
      </c>
      <c r="B119" s="95" t="s">
        <v>391</v>
      </c>
      <c r="C119" s="103" t="s">
        <v>426</v>
      </c>
      <c r="D119" s="76" t="s">
        <v>427</v>
      </c>
      <c r="E119" s="76" t="s">
        <v>428</v>
      </c>
      <c r="F119" s="76" t="s">
        <v>435</v>
      </c>
      <c r="G119" s="67" t="s">
        <v>64</v>
      </c>
      <c r="H119" s="96">
        <v>1</v>
      </c>
      <c r="I119" s="95">
        <v>750000000</v>
      </c>
      <c r="J119" s="73" t="s">
        <v>34</v>
      </c>
      <c r="K119" s="73" t="s">
        <v>430</v>
      </c>
      <c r="L119" s="68" t="s">
        <v>36</v>
      </c>
      <c r="M119" s="95"/>
      <c r="N119" s="77" t="s">
        <v>411</v>
      </c>
      <c r="O119" s="66" t="s">
        <v>352</v>
      </c>
      <c r="P119" s="95"/>
      <c r="Q119" s="95"/>
      <c r="R119" s="95"/>
      <c r="S119" s="74"/>
      <c r="T119" s="132">
        <v>1642652.02</v>
      </c>
      <c r="U119" s="74">
        <f t="shared" ref="U119:U128" si="8">T119*1.12</f>
        <v>1839770.2624000001</v>
      </c>
      <c r="V119" s="95"/>
      <c r="W119" s="95" t="s">
        <v>353</v>
      </c>
      <c r="X119" s="95"/>
    </row>
    <row r="120" spans="1:24" s="15" customFormat="1" ht="121.5" customHeight="1">
      <c r="A120" s="95" t="s">
        <v>436</v>
      </c>
      <c r="B120" s="95" t="s">
        <v>391</v>
      </c>
      <c r="C120" s="103" t="s">
        <v>426</v>
      </c>
      <c r="D120" s="76" t="s">
        <v>427</v>
      </c>
      <c r="E120" s="76" t="s">
        <v>428</v>
      </c>
      <c r="F120" s="76" t="s">
        <v>437</v>
      </c>
      <c r="G120" s="67" t="s">
        <v>64</v>
      </c>
      <c r="H120" s="96">
        <v>1</v>
      </c>
      <c r="I120" s="95">
        <v>750000000</v>
      </c>
      <c r="J120" s="73" t="s">
        <v>34</v>
      </c>
      <c r="K120" s="73" t="s">
        <v>430</v>
      </c>
      <c r="L120" s="68" t="s">
        <v>47</v>
      </c>
      <c r="M120" s="95"/>
      <c r="N120" s="77" t="s">
        <v>411</v>
      </c>
      <c r="O120" s="66" t="s">
        <v>352</v>
      </c>
      <c r="P120" s="95"/>
      <c r="Q120" s="95"/>
      <c r="R120" s="95"/>
      <c r="S120" s="74"/>
      <c r="T120" s="132">
        <v>7884729.6799999997</v>
      </c>
      <c r="U120" s="74">
        <f t="shared" si="8"/>
        <v>8830897.2416000012</v>
      </c>
      <c r="V120" s="95"/>
      <c r="W120" s="95" t="s">
        <v>353</v>
      </c>
      <c r="X120" s="95"/>
    </row>
    <row r="121" spans="1:24" s="15" customFormat="1" ht="114" customHeight="1">
      <c r="A121" s="95" t="s">
        <v>438</v>
      </c>
      <c r="B121" s="95" t="s">
        <v>391</v>
      </c>
      <c r="C121" s="103" t="s">
        <v>426</v>
      </c>
      <c r="D121" s="76" t="s">
        <v>427</v>
      </c>
      <c r="E121" s="76" t="s">
        <v>428</v>
      </c>
      <c r="F121" s="76" t="s">
        <v>439</v>
      </c>
      <c r="G121" s="67" t="s">
        <v>64</v>
      </c>
      <c r="H121" s="96">
        <v>1</v>
      </c>
      <c r="I121" s="95">
        <v>750000000</v>
      </c>
      <c r="J121" s="73" t="s">
        <v>34</v>
      </c>
      <c r="K121" s="73" t="s">
        <v>430</v>
      </c>
      <c r="L121" s="68" t="s">
        <v>36</v>
      </c>
      <c r="M121" s="95"/>
      <c r="N121" s="77" t="s">
        <v>411</v>
      </c>
      <c r="O121" s="66" t="s">
        <v>352</v>
      </c>
      <c r="P121" s="95"/>
      <c r="Q121" s="95"/>
      <c r="R121" s="95"/>
      <c r="S121" s="74"/>
      <c r="T121" s="132">
        <v>2139999.91</v>
      </c>
      <c r="U121" s="74">
        <v>2396799.9</v>
      </c>
      <c r="V121" s="95"/>
      <c r="W121" s="95" t="s">
        <v>353</v>
      </c>
      <c r="X121" s="95"/>
    </row>
    <row r="122" spans="1:24" s="15" customFormat="1" ht="121.5" customHeight="1">
      <c r="A122" s="95" t="s">
        <v>440</v>
      </c>
      <c r="B122" s="95" t="s">
        <v>391</v>
      </c>
      <c r="C122" s="103" t="s">
        <v>426</v>
      </c>
      <c r="D122" s="76" t="s">
        <v>427</v>
      </c>
      <c r="E122" s="76" t="s">
        <v>428</v>
      </c>
      <c r="F122" s="76" t="s">
        <v>441</v>
      </c>
      <c r="G122" s="67" t="s">
        <v>64</v>
      </c>
      <c r="H122" s="96">
        <v>1</v>
      </c>
      <c r="I122" s="95">
        <v>750000000</v>
      </c>
      <c r="J122" s="73" t="s">
        <v>34</v>
      </c>
      <c r="K122" s="73" t="s">
        <v>430</v>
      </c>
      <c r="L122" s="68" t="s">
        <v>36</v>
      </c>
      <c r="M122" s="95"/>
      <c r="N122" s="77" t="s">
        <v>411</v>
      </c>
      <c r="O122" s="66" t="s">
        <v>352</v>
      </c>
      <c r="P122" s="95"/>
      <c r="Q122" s="95"/>
      <c r="R122" s="95"/>
      <c r="S122" s="74"/>
      <c r="T122" s="132">
        <v>5149531.3099999996</v>
      </c>
      <c r="U122" s="74">
        <v>5767475.0700000003</v>
      </c>
      <c r="V122" s="95"/>
      <c r="W122" s="95" t="s">
        <v>353</v>
      </c>
      <c r="X122" s="95"/>
    </row>
    <row r="123" spans="1:24" s="15" customFormat="1" ht="116.25" customHeight="1">
      <c r="A123" s="95" t="s">
        <v>442</v>
      </c>
      <c r="B123" s="95" t="s">
        <v>391</v>
      </c>
      <c r="C123" s="103" t="s">
        <v>426</v>
      </c>
      <c r="D123" s="76" t="s">
        <v>427</v>
      </c>
      <c r="E123" s="76" t="s">
        <v>428</v>
      </c>
      <c r="F123" s="76" t="s">
        <v>443</v>
      </c>
      <c r="G123" s="67" t="s">
        <v>64</v>
      </c>
      <c r="H123" s="96">
        <v>1</v>
      </c>
      <c r="I123" s="95">
        <v>750000000</v>
      </c>
      <c r="J123" s="73" t="s">
        <v>34</v>
      </c>
      <c r="K123" s="73" t="s">
        <v>430</v>
      </c>
      <c r="L123" s="68" t="s">
        <v>444</v>
      </c>
      <c r="M123" s="95"/>
      <c r="N123" s="77" t="s">
        <v>411</v>
      </c>
      <c r="O123" s="66" t="s">
        <v>352</v>
      </c>
      <c r="P123" s="95"/>
      <c r="Q123" s="95"/>
      <c r="R123" s="95"/>
      <c r="S123" s="74"/>
      <c r="T123" s="74">
        <v>9697318.5800000001</v>
      </c>
      <c r="U123" s="74">
        <v>10860996.810000001</v>
      </c>
      <c r="V123" s="95"/>
      <c r="W123" s="95" t="s">
        <v>353</v>
      </c>
      <c r="X123" s="95"/>
    </row>
    <row r="124" spans="1:24" s="15" customFormat="1" ht="121.5" customHeight="1">
      <c r="A124" s="95" t="s">
        <v>445</v>
      </c>
      <c r="B124" s="95" t="s">
        <v>391</v>
      </c>
      <c r="C124" s="103" t="s">
        <v>426</v>
      </c>
      <c r="D124" s="76" t="s">
        <v>427</v>
      </c>
      <c r="E124" s="76" t="s">
        <v>428</v>
      </c>
      <c r="F124" s="76" t="s">
        <v>446</v>
      </c>
      <c r="G124" s="67" t="s">
        <v>64</v>
      </c>
      <c r="H124" s="96">
        <v>1</v>
      </c>
      <c r="I124" s="95">
        <v>750000000</v>
      </c>
      <c r="J124" s="73" t="s">
        <v>34</v>
      </c>
      <c r="K124" s="73" t="s">
        <v>430</v>
      </c>
      <c r="L124" s="68" t="s">
        <v>47</v>
      </c>
      <c r="M124" s="95"/>
      <c r="N124" s="77" t="s">
        <v>411</v>
      </c>
      <c r="O124" s="66" t="s">
        <v>352</v>
      </c>
      <c r="P124" s="95"/>
      <c r="Q124" s="95"/>
      <c r="R124" s="95"/>
      <c r="S124" s="74"/>
      <c r="T124" s="74">
        <v>2354000.09</v>
      </c>
      <c r="U124" s="74">
        <f t="shared" si="8"/>
        <v>2636480.1008000001</v>
      </c>
      <c r="V124" s="95"/>
      <c r="W124" s="95" t="s">
        <v>353</v>
      </c>
      <c r="X124" s="95"/>
    </row>
    <row r="125" spans="1:24" s="15" customFormat="1" ht="115.5" customHeight="1">
      <c r="A125" s="95" t="s">
        <v>447</v>
      </c>
      <c r="B125" s="95" t="s">
        <v>391</v>
      </c>
      <c r="C125" s="103" t="s">
        <v>426</v>
      </c>
      <c r="D125" s="76" t="s">
        <v>427</v>
      </c>
      <c r="E125" s="76" t="s">
        <v>428</v>
      </c>
      <c r="F125" s="76" t="s">
        <v>448</v>
      </c>
      <c r="G125" s="67" t="s">
        <v>64</v>
      </c>
      <c r="H125" s="96">
        <v>1</v>
      </c>
      <c r="I125" s="95">
        <v>750000000</v>
      </c>
      <c r="J125" s="73" t="s">
        <v>34</v>
      </c>
      <c r="K125" s="73" t="s">
        <v>430</v>
      </c>
      <c r="L125" s="68" t="s">
        <v>36</v>
      </c>
      <c r="M125" s="95"/>
      <c r="N125" s="77" t="s">
        <v>411</v>
      </c>
      <c r="O125" s="66" t="s">
        <v>352</v>
      </c>
      <c r="P125" s="95"/>
      <c r="Q125" s="95"/>
      <c r="R125" s="95"/>
      <c r="S125" s="74"/>
      <c r="T125" s="74">
        <v>2354000.09</v>
      </c>
      <c r="U125" s="74">
        <f t="shared" si="8"/>
        <v>2636480.1008000001</v>
      </c>
      <c r="V125" s="95"/>
      <c r="W125" s="95" t="s">
        <v>353</v>
      </c>
      <c r="X125" s="95"/>
    </row>
    <row r="126" spans="1:24" s="15" customFormat="1" ht="122.25" customHeight="1">
      <c r="A126" s="95" t="s">
        <v>449</v>
      </c>
      <c r="B126" s="95" t="s">
        <v>391</v>
      </c>
      <c r="C126" s="103" t="s">
        <v>426</v>
      </c>
      <c r="D126" s="76" t="s">
        <v>427</v>
      </c>
      <c r="E126" s="76" t="s">
        <v>428</v>
      </c>
      <c r="F126" s="76" t="s">
        <v>450</v>
      </c>
      <c r="G126" s="67" t="s">
        <v>64</v>
      </c>
      <c r="H126" s="96">
        <v>1</v>
      </c>
      <c r="I126" s="95">
        <v>750000000</v>
      </c>
      <c r="J126" s="73" t="s">
        <v>34</v>
      </c>
      <c r="K126" s="73" t="s">
        <v>430</v>
      </c>
      <c r="L126" s="68" t="s">
        <v>36</v>
      </c>
      <c r="M126" s="95"/>
      <c r="N126" s="77" t="s">
        <v>411</v>
      </c>
      <c r="O126" s="66" t="s">
        <v>352</v>
      </c>
      <c r="P126" s="95"/>
      <c r="Q126" s="95"/>
      <c r="R126" s="95"/>
      <c r="S126" s="74"/>
      <c r="T126" s="74">
        <v>2139999.91</v>
      </c>
      <c r="U126" s="74">
        <f t="shared" si="8"/>
        <v>2396799.8992000003</v>
      </c>
      <c r="V126" s="95"/>
      <c r="W126" s="95" t="s">
        <v>353</v>
      </c>
      <c r="X126" s="95"/>
    </row>
    <row r="127" spans="1:24" s="15" customFormat="1" ht="117.75" customHeight="1">
      <c r="A127" s="95" t="s">
        <v>451</v>
      </c>
      <c r="B127" s="95" t="s">
        <v>391</v>
      </c>
      <c r="C127" s="103" t="s">
        <v>426</v>
      </c>
      <c r="D127" s="76" t="s">
        <v>427</v>
      </c>
      <c r="E127" s="76" t="s">
        <v>428</v>
      </c>
      <c r="F127" s="76" t="s">
        <v>452</v>
      </c>
      <c r="G127" s="67" t="s">
        <v>64</v>
      </c>
      <c r="H127" s="96">
        <v>1</v>
      </c>
      <c r="I127" s="95">
        <v>750000000</v>
      </c>
      <c r="J127" s="73" t="s">
        <v>34</v>
      </c>
      <c r="K127" s="73" t="s">
        <v>430</v>
      </c>
      <c r="L127" s="68" t="s">
        <v>47</v>
      </c>
      <c r="M127" s="95"/>
      <c r="N127" s="77" t="s">
        <v>411</v>
      </c>
      <c r="O127" s="66" t="s">
        <v>352</v>
      </c>
      <c r="P127" s="95"/>
      <c r="Q127" s="95"/>
      <c r="R127" s="95"/>
      <c r="S127" s="74"/>
      <c r="T127" s="74">
        <v>2139999.91</v>
      </c>
      <c r="U127" s="74">
        <f t="shared" si="8"/>
        <v>2396799.8992000003</v>
      </c>
      <c r="V127" s="95"/>
      <c r="W127" s="95" t="s">
        <v>353</v>
      </c>
      <c r="X127" s="95"/>
    </row>
    <row r="128" spans="1:24" s="15" customFormat="1" ht="121.5" customHeight="1">
      <c r="A128" s="95" t="s">
        <v>453</v>
      </c>
      <c r="B128" s="95" t="s">
        <v>391</v>
      </c>
      <c r="C128" s="103" t="s">
        <v>426</v>
      </c>
      <c r="D128" s="76" t="s">
        <v>427</v>
      </c>
      <c r="E128" s="76" t="s">
        <v>428</v>
      </c>
      <c r="F128" s="76" t="s">
        <v>454</v>
      </c>
      <c r="G128" s="67" t="s">
        <v>64</v>
      </c>
      <c r="H128" s="96">
        <v>1</v>
      </c>
      <c r="I128" s="95">
        <v>750000000</v>
      </c>
      <c r="J128" s="73" t="s">
        <v>34</v>
      </c>
      <c r="K128" s="73" t="s">
        <v>430</v>
      </c>
      <c r="L128" s="110" t="s">
        <v>455</v>
      </c>
      <c r="M128" s="95"/>
      <c r="N128" s="77" t="s">
        <v>411</v>
      </c>
      <c r="O128" s="66" t="s">
        <v>352</v>
      </c>
      <c r="P128" s="95"/>
      <c r="Q128" s="95"/>
      <c r="R128" s="95"/>
      <c r="S128" s="74"/>
      <c r="T128" s="74">
        <v>22908426.991071429</v>
      </c>
      <c r="U128" s="74">
        <f t="shared" si="8"/>
        <v>25657438.230000004</v>
      </c>
      <c r="V128" s="95"/>
      <c r="W128" s="95" t="s">
        <v>353</v>
      </c>
      <c r="X128" s="95"/>
    </row>
    <row r="129" spans="1:57" s="15" customFormat="1" ht="129" customHeight="1">
      <c r="A129" s="95" t="s">
        <v>456</v>
      </c>
      <c r="B129" s="95" t="s">
        <v>391</v>
      </c>
      <c r="C129" s="103" t="s">
        <v>426</v>
      </c>
      <c r="D129" s="76" t="s">
        <v>427</v>
      </c>
      <c r="E129" s="76" t="s">
        <v>428</v>
      </c>
      <c r="F129" s="76" t="s">
        <v>457</v>
      </c>
      <c r="G129" s="67" t="s">
        <v>64</v>
      </c>
      <c r="H129" s="96">
        <v>1</v>
      </c>
      <c r="I129" s="95">
        <v>750000000</v>
      </c>
      <c r="J129" s="73" t="s">
        <v>34</v>
      </c>
      <c r="K129" s="73" t="s">
        <v>430</v>
      </c>
      <c r="L129" s="110" t="s">
        <v>455</v>
      </c>
      <c r="M129" s="95"/>
      <c r="N129" s="77" t="s">
        <v>411</v>
      </c>
      <c r="O129" s="66" t="s">
        <v>352</v>
      </c>
      <c r="P129" s="95"/>
      <c r="Q129" s="95"/>
      <c r="R129" s="95"/>
      <c r="S129" s="74"/>
      <c r="T129" s="74">
        <v>6325402.2171428567</v>
      </c>
      <c r="U129" s="74">
        <v>7084450.4800000004</v>
      </c>
      <c r="V129" s="95"/>
      <c r="W129" s="95" t="s">
        <v>353</v>
      </c>
      <c r="X129" s="95"/>
      <c r="Y129" s="216"/>
      <c r="Z129" s="216"/>
      <c r="AA129" s="216"/>
      <c r="AB129" s="216"/>
      <c r="AC129" s="216"/>
      <c r="AD129" s="216"/>
      <c r="AE129" s="216"/>
      <c r="AF129" s="216"/>
      <c r="AG129" s="216"/>
      <c r="AH129" s="216"/>
      <c r="AI129" s="216"/>
      <c r="AJ129" s="216"/>
      <c r="AK129" s="216"/>
      <c r="AL129" s="216"/>
      <c r="AM129" s="216"/>
      <c r="AN129" s="216"/>
      <c r="AO129" s="216"/>
      <c r="AP129" s="216"/>
      <c r="AQ129" s="216"/>
      <c r="AR129" s="216"/>
      <c r="AS129" s="216"/>
      <c r="AT129" s="216"/>
      <c r="AU129" s="216"/>
      <c r="AV129" s="216"/>
      <c r="AW129" s="216"/>
      <c r="AX129" s="216"/>
      <c r="AY129" s="216"/>
      <c r="AZ129" s="216"/>
      <c r="BA129" s="216"/>
      <c r="BB129" s="216"/>
      <c r="BC129" s="216"/>
      <c r="BD129" s="216"/>
      <c r="BE129" s="216"/>
    </row>
    <row r="130" spans="1:57" s="10" customFormat="1" ht="85.5" customHeight="1">
      <c r="A130" s="95" t="s">
        <v>458</v>
      </c>
      <c r="B130" s="95" t="s">
        <v>28</v>
      </c>
      <c r="C130" s="78" t="s">
        <v>459</v>
      </c>
      <c r="D130" s="82" t="s">
        <v>460</v>
      </c>
      <c r="E130" s="82" t="s">
        <v>460</v>
      </c>
      <c r="F130" s="109" t="s">
        <v>461</v>
      </c>
      <c r="G130" s="67" t="s">
        <v>77</v>
      </c>
      <c r="H130" s="72">
        <v>0.5</v>
      </c>
      <c r="I130" s="95">
        <v>750000000</v>
      </c>
      <c r="J130" s="73" t="s">
        <v>34</v>
      </c>
      <c r="K130" s="73" t="s">
        <v>80</v>
      </c>
      <c r="L130" s="68" t="s">
        <v>462</v>
      </c>
      <c r="M130" s="95"/>
      <c r="N130" s="77" t="s">
        <v>463</v>
      </c>
      <c r="O130" s="66" t="s">
        <v>352</v>
      </c>
      <c r="P130" s="95"/>
      <c r="Q130" s="95"/>
      <c r="R130" s="95"/>
      <c r="S130" s="74"/>
      <c r="T130" s="75">
        <v>1400000</v>
      </c>
      <c r="U130" s="74">
        <f>T130*1.12</f>
        <v>1568000.0000000002</v>
      </c>
      <c r="V130" s="95"/>
      <c r="W130" s="95">
        <v>2014</v>
      </c>
      <c r="X130" s="95"/>
    </row>
    <row r="131" spans="1:57" s="10" customFormat="1" ht="90" customHeight="1">
      <c r="A131" s="95" t="s">
        <v>464</v>
      </c>
      <c r="B131" s="95" t="s">
        <v>28</v>
      </c>
      <c r="C131" s="78" t="s">
        <v>459</v>
      </c>
      <c r="D131" s="82" t="s">
        <v>460</v>
      </c>
      <c r="E131" s="82" t="s">
        <v>460</v>
      </c>
      <c r="F131" s="109" t="s">
        <v>465</v>
      </c>
      <c r="G131" s="67" t="s">
        <v>77</v>
      </c>
      <c r="H131" s="72">
        <v>0.5</v>
      </c>
      <c r="I131" s="95">
        <v>750000000</v>
      </c>
      <c r="J131" s="73" t="s">
        <v>34</v>
      </c>
      <c r="K131" s="73" t="s">
        <v>80</v>
      </c>
      <c r="L131" s="68" t="s">
        <v>36</v>
      </c>
      <c r="M131" s="95"/>
      <c r="N131" s="77" t="s">
        <v>463</v>
      </c>
      <c r="O131" s="66" t="s">
        <v>352</v>
      </c>
      <c r="P131" s="95"/>
      <c r="Q131" s="95"/>
      <c r="R131" s="95"/>
      <c r="S131" s="74"/>
      <c r="T131" s="75">
        <v>1800000</v>
      </c>
      <c r="U131" s="74">
        <f>T131*1.12</f>
        <v>2016000.0000000002</v>
      </c>
      <c r="V131" s="95"/>
      <c r="W131" s="95">
        <v>2014</v>
      </c>
      <c r="X131" s="95"/>
    </row>
    <row r="132" spans="1:57" s="24" customFormat="1" ht="90.75" customHeight="1">
      <c r="A132" s="95" t="s">
        <v>466</v>
      </c>
      <c r="B132" s="66" t="s">
        <v>28</v>
      </c>
      <c r="C132" s="66" t="s">
        <v>467</v>
      </c>
      <c r="D132" s="66" t="s">
        <v>468</v>
      </c>
      <c r="E132" s="66" t="s">
        <v>469</v>
      </c>
      <c r="F132" s="66" t="s">
        <v>470</v>
      </c>
      <c r="G132" s="67" t="s">
        <v>64</v>
      </c>
      <c r="H132" s="76">
        <v>1</v>
      </c>
      <c r="I132" s="66">
        <v>750000000</v>
      </c>
      <c r="J132" s="66" t="s">
        <v>34</v>
      </c>
      <c r="K132" s="66" t="s">
        <v>471</v>
      </c>
      <c r="L132" s="110" t="s">
        <v>472</v>
      </c>
      <c r="M132" s="66"/>
      <c r="N132" s="66" t="s">
        <v>473</v>
      </c>
      <c r="O132" s="66" t="s">
        <v>352</v>
      </c>
      <c r="P132" s="66"/>
      <c r="Q132" s="66"/>
      <c r="R132" s="66"/>
      <c r="S132" s="66"/>
      <c r="T132" s="67">
        <v>16050000</v>
      </c>
      <c r="U132" s="67">
        <v>17976000</v>
      </c>
      <c r="V132" s="66"/>
      <c r="W132" s="66">
        <v>2014</v>
      </c>
      <c r="X132" s="66"/>
    </row>
    <row r="133" spans="1:57" s="24" customFormat="1" ht="132.75" customHeight="1">
      <c r="A133" s="95" t="s">
        <v>474</v>
      </c>
      <c r="B133" s="95" t="s">
        <v>28</v>
      </c>
      <c r="C133" s="78" t="s">
        <v>475</v>
      </c>
      <c r="D133" s="95" t="s">
        <v>476</v>
      </c>
      <c r="E133" s="82" t="s">
        <v>477</v>
      </c>
      <c r="F133" s="95" t="s">
        <v>478</v>
      </c>
      <c r="G133" s="133" t="s">
        <v>77</v>
      </c>
      <c r="H133" s="96">
        <v>0.5</v>
      </c>
      <c r="I133" s="95">
        <v>750000000</v>
      </c>
      <c r="J133" s="73" t="s">
        <v>34</v>
      </c>
      <c r="K133" s="73" t="s">
        <v>479</v>
      </c>
      <c r="L133" s="110" t="s">
        <v>480</v>
      </c>
      <c r="M133" s="95"/>
      <c r="N133" s="77" t="s">
        <v>417</v>
      </c>
      <c r="O133" s="66" t="s">
        <v>352</v>
      </c>
      <c r="P133" s="95"/>
      <c r="Q133" s="95"/>
      <c r="R133" s="95"/>
      <c r="S133" s="74"/>
      <c r="T133" s="74">
        <v>2600100</v>
      </c>
      <c r="U133" s="74">
        <f>T133*1.12</f>
        <v>2912112.0000000005</v>
      </c>
      <c r="V133" s="95"/>
      <c r="W133" s="95">
        <v>2014</v>
      </c>
      <c r="X133" s="95"/>
    </row>
    <row r="134" spans="1:57" s="24" customFormat="1" ht="124.5" customHeight="1">
      <c r="A134" s="95" t="s">
        <v>481</v>
      </c>
      <c r="B134" s="95" t="s">
        <v>28</v>
      </c>
      <c r="C134" s="78" t="s">
        <v>482</v>
      </c>
      <c r="D134" s="95" t="s">
        <v>483</v>
      </c>
      <c r="E134" s="82" t="s">
        <v>484</v>
      </c>
      <c r="F134" s="95" t="s">
        <v>485</v>
      </c>
      <c r="G134" s="67" t="s">
        <v>33</v>
      </c>
      <c r="H134" s="72">
        <v>1</v>
      </c>
      <c r="I134" s="95">
        <v>750000000</v>
      </c>
      <c r="J134" s="73" t="s">
        <v>34</v>
      </c>
      <c r="K134" s="73" t="s">
        <v>80</v>
      </c>
      <c r="L134" s="73" t="s">
        <v>486</v>
      </c>
      <c r="M134" s="95"/>
      <c r="N134" s="77" t="s">
        <v>91</v>
      </c>
      <c r="O134" s="77" t="s">
        <v>487</v>
      </c>
      <c r="P134" s="95"/>
      <c r="Q134" s="95"/>
      <c r="R134" s="95"/>
      <c r="S134" s="74"/>
      <c r="T134" s="75">
        <v>1685250</v>
      </c>
      <c r="U134" s="74">
        <v>1887480</v>
      </c>
      <c r="V134" s="95"/>
      <c r="W134" s="95">
        <v>2014</v>
      </c>
      <c r="X134" s="95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  <c r="AK134" s="58"/>
      <c r="AL134" s="58"/>
      <c r="AM134" s="58"/>
      <c r="AN134" s="58"/>
      <c r="AO134" s="58"/>
      <c r="AP134" s="58"/>
      <c r="AQ134" s="58"/>
      <c r="AR134" s="58"/>
      <c r="AS134" s="58"/>
      <c r="AT134" s="58"/>
      <c r="AU134" s="58"/>
      <c r="AV134" s="58"/>
      <c r="AW134" s="58"/>
      <c r="AX134" s="58"/>
      <c r="AY134" s="58"/>
      <c r="AZ134" s="58"/>
      <c r="BA134" s="58"/>
      <c r="BB134" s="58"/>
      <c r="BC134" s="58"/>
      <c r="BD134" s="58"/>
      <c r="BE134" s="58"/>
    </row>
    <row r="135" spans="1:57" s="24" customFormat="1" ht="118.5" customHeight="1">
      <c r="A135" s="95" t="s">
        <v>488</v>
      </c>
      <c r="B135" s="95" t="s">
        <v>28</v>
      </c>
      <c r="C135" s="112" t="s">
        <v>489</v>
      </c>
      <c r="D135" s="82" t="s">
        <v>490</v>
      </c>
      <c r="E135" s="82" t="s">
        <v>491</v>
      </c>
      <c r="F135" s="95" t="s">
        <v>492</v>
      </c>
      <c r="G135" s="67" t="s">
        <v>33</v>
      </c>
      <c r="H135" s="72">
        <v>0.5</v>
      </c>
      <c r="I135" s="95">
        <v>750000000</v>
      </c>
      <c r="J135" s="73" t="s">
        <v>34</v>
      </c>
      <c r="K135" s="73" t="s">
        <v>479</v>
      </c>
      <c r="L135" s="73" t="s">
        <v>493</v>
      </c>
      <c r="M135" s="95"/>
      <c r="N135" s="77" t="s">
        <v>417</v>
      </c>
      <c r="O135" s="66" t="s">
        <v>352</v>
      </c>
      <c r="P135" s="95"/>
      <c r="Q135" s="95"/>
      <c r="R135" s="95"/>
      <c r="S135" s="74"/>
      <c r="T135" s="75">
        <f>U135/1.12</f>
        <v>1647321.4285714284</v>
      </c>
      <c r="U135" s="74">
        <v>1845000</v>
      </c>
      <c r="V135" s="95"/>
      <c r="W135" s="95">
        <v>2014</v>
      </c>
      <c r="X135" s="95"/>
    </row>
    <row r="136" spans="1:57" s="14" customFormat="1" ht="137.25" customHeight="1">
      <c r="A136" s="95" t="s">
        <v>494</v>
      </c>
      <c r="B136" s="95" t="s">
        <v>28</v>
      </c>
      <c r="C136" s="78" t="s">
        <v>482</v>
      </c>
      <c r="D136" s="95" t="s">
        <v>483</v>
      </c>
      <c r="E136" s="82" t="s">
        <v>484</v>
      </c>
      <c r="F136" s="95" t="s">
        <v>495</v>
      </c>
      <c r="G136" s="67" t="s">
        <v>33</v>
      </c>
      <c r="H136" s="72">
        <v>0.5</v>
      </c>
      <c r="I136" s="95">
        <v>750000000</v>
      </c>
      <c r="J136" s="73" t="s">
        <v>34</v>
      </c>
      <c r="K136" s="73" t="s">
        <v>80</v>
      </c>
      <c r="L136" s="73" t="s">
        <v>496</v>
      </c>
      <c r="M136" s="95"/>
      <c r="N136" s="77" t="s">
        <v>497</v>
      </c>
      <c r="O136" s="77" t="s">
        <v>498</v>
      </c>
      <c r="P136" s="95"/>
      <c r="Q136" s="95"/>
      <c r="R136" s="95"/>
      <c r="S136" s="74"/>
      <c r="T136" s="75">
        <v>2033000</v>
      </c>
      <c r="U136" s="74">
        <v>2276960</v>
      </c>
      <c r="V136" s="95"/>
      <c r="W136" s="95">
        <v>2014</v>
      </c>
      <c r="X136" s="95"/>
    </row>
    <row r="137" spans="1:57" s="14" customFormat="1" ht="117.75" customHeight="1">
      <c r="A137" s="95" t="s">
        <v>499</v>
      </c>
      <c r="B137" s="95" t="s">
        <v>28</v>
      </c>
      <c r="C137" s="78" t="s">
        <v>482</v>
      </c>
      <c r="D137" s="95" t="s">
        <v>483</v>
      </c>
      <c r="E137" s="82" t="s">
        <v>484</v>
      </c>
      <c r="F137" s="95" t="s">
        <v>500</v>
      </c>
      <c r="G137" s="67" t="s">
        <v>33</v>
      </c>
      <c r="H137" s="72">
        <v>0.5</v>
      </c>
      <c r="I137" s="95">
        <v>750000000</v>
      </c>
      <c r="J137" s="73" t="s">
        <v>34</v>
      </c>
      <c r="K137" s="73" t="s">
        <v>65</v>
      </c>
      <c r="L137" s="73" t="s">
        <v>501</v>
      </c>
      <c r="M137" s="95"/>
      <c r="N137" s="77" t="s">
        <v>502</v>
      </c>
      <c r="O137" s="77" t="s">
        <v>498</v>
      </c>
      <c r="P137" s="95"/>
      <c r="Q137" s="95"/>
      <c r="R137" s="95"/>
      <c r="S137" s="74"/>
      <c r="T137" s="75">
        <v>2852620</v>
      </c>
      <c r="U137" s="74">
        <v>3194934.4</v>
      </c>
      <c r="V137" s="95"/>
      <c r="W137" s="95">
        <v>2014</v>
      </c>
      <c r="X137" s="95"/>
    </row>
    <row r="138" spans="1:57" s="25" customFormat="1" ht="106.5" customHeight="1">
      <c r="A138" s="95" t="s">
        <v>503</v>
      </c>
      <c r="B138" s="95" t="s">
        <v>28</v>
      </c>
      <c r="C138" s="113" t="s">
        <v>504</v>
      </c>
      <c r="D138" s="82" t="s">
        <v>505</v>
      </c>
      <c r="E138" s="82" t="s">
        <v>505</v>
      </c>
      <c r="F138" s="77" t="s">
        <v>506</v>
      </c>
      <c r="G138" s="67" t="s">
        <v>33</v>
      </c>
      <c r="H138" s="114">
        <v>1</v>
      </c>
      <c r="I138" s="95">
        <v>750000000</v>
      </c>
      <c r="J138" s="73" t="s">
        <v>34</v>
      </c>
      <c r="K138" s="73" t="s">
        <v>430</v>
      </c>
      <c r="L138" s="110" t="s">
        <v>507</v>
      </c>
      <c r="M138" s="95"/>
      <c r="N138" s="77" t="s">
        <v>508</v>
      </c>
      <c r="O138" s="77" t="s">
        <v>509</v>
      </c>
      <c r="P138" s="95"/>
      <c r="Q138" s="95"/>
      <c r="R138" s="95"/>
      <c r="S138" s="74"/>
      <c r="T138" s="74">
        <v>150000000</v>
      </c>
      <c r="U138" s="74">
        <f>T138</f>
        <v>150000000</v>
      </c>
      <c r="V138" s="95"/>
      <c r="W138" s="95" t="s">
        <v>353</v>
      </c>
      <c r="X138" s="95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</row>
    <row r="139" spans="1:57" s="25" customFormat="1" ht="104.25" customHeight="1">
      <c r="A139" s="95" t="s">
        <v>510</v>
      </c>
      <c r="B139" s="95" t="s">
        <v>28</v>
      </c>
      <c r="C139" s="113" t="s">
        <v>504</v>
      </c>
      <c r="D139" s="82" t="s">
        <v>505</v>
      </c>
      <c r="E139" s="82" t="s">
        <v>505</v>
      </c>
      <c r="F139" s="77" t="s">
        <v>511</v>
      </c>
      <c r="G139" s="67" t="s">
        <v>33</v>
      </c>
      <c r="H139" s="114">
        <v>1</v>
      </c>
      <c r="I139" s="95">
        <v>750000000</v>
      </c>
      <c r="J139" s="73" t="s">
        <v>34</v>
      </c>
      <c r="K139" s="73" t="s">
        <v>430</v>
      </c>
      <c r="L139" s="110" t="s">
        <v>512</v>
      </c>
      <c r="M139" s="95"/>
      <c r="N139" s="77" t="s">
        <v>508</v>
      </c>
      <c r="O139" s="77" t="s">
        <v>509</v>
      </c>
      <c r="P139" s="95"/>
      <c r="Q139" s="95"/>
      <c r="R139" s="95"/>
      <c r="S139" s="74"/>
      <c r="T139" s="74">
        <v>160000000</v>
      </c>
      <c r="U139" s="74">
        <f>T139</f>
        <v>160000000</v>
      </c>
      <c r="V139" s="95"/>
      <c r="W139" s="95" t="s">
        <v>353</v>
      </c>
      <c r="X139" s="95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</row>
    <row r="140" spans="1:57" s="37" customFormat="1" ht="144" customHeight="1">
      <c r="A140" s="95" t="s">
        <v>513</v>
      </c>
      <c r="B140" s="95" t="s">
        <v>28</v>
      </c>
      <c r="C140" s="76" t="s">
        <v>514</v>
      </c>
      <c r="D140" s="95" t="s">
        <v>515</v>
      </c>
      <c r="E140" s="95" t="s">
        <v>516</v>
      </c>
      <c r="F140" s="95" t="s">
        <v>517</v>
      </c>
      <c r="G140" s="67" t="s">
        <v>33</v>
      </c>
      <c r="H140" s="96">
        <v>1</v>
      </c>
      <c r="I140" s="95">
        <v>750000000</v>
      </c>
      <c r="J140" s="73" t="s">
        <v>34</v>
      </c>
      <c r="K140" s="73" t="s">
        <v>350</v>
      </c>
      <c r="L140" s="68" t="s">
        <v>518</v>
      </c>
      <c r="M140" s="95"/>
      <c r="N140" s="77" t="s">
        <v>38</v>
      </c>
      <c r="O140" s="66" t="s">
        <v>352</v>
      </c>
      <c r="P140" s="95"/>
      <c r="Q140" s="95"/>
      <c r="R140" s="95"/>
      <c r="S140" s="74"/>
      <c r="T140" s="74">
        <v>3897385792</v>
      </c>
      <c r="U140" s="74">
        <f>T140*1.12</f>
        <v>4365072087.04</v>
      </c>
      <c r="V140" s="95" t="s">
        <v>396</v>
      </c>
      <c r="W140" s="95" t="s">
        <v>353</v>
      </c>
      <c r="X140" s="95"/>
    </row>
    <row r="141" spans="1:57" s="37" customFormat="1" ht="135.75" customHeight="1">
      <c r="A141" s="95" t="s">
        <v>519</v>
      </c>
      <c r="B141" s="95" t="s">
        <v>28</v>
      </c>
      <c r="C141" s="76" t="s">
        <v>514</v>
      </c>
      <c r="D141" s="95" t="s">
        <v>515</v>
      </c>
      <c r="E141" s="95" t="s">
        <v>516</v>
      </c>
      <c r="F141" s="95" t="s">
        <v>520</v>
      </c>
      <c r="G141" s="67" t="s">
        <v>33</v>
      </c>
      <c r="H141" s="96">
        <v>1</v>
      </c>
      <c r="I141" s="95">
        <v>750000000</v>
      </c>
      <c r="J141" s="73" t="s">
        <v>34</v>
      </c>
      <c r="K141" s="73" t="s">
        <v>350</v>
      </c>
      <c r="L141" s="68" t="s">
        <v>521</v>
      </c>
      <c r="M141" s="95"/>
      <c r="N141" s="77" t="s">
        <v>38</v>
      </c>
      <c r="O141" s="66" t="s">
        <v>352</v>
      </c>
      <c r="P141" s="95"/>
      <c r="Q141" s="95"/>
      <c r="R141" s="95"/>
      <c r="S141" s="74"/>
      <c r="T141" s="74">
        <v>2277502796</v>
      </c>
      <c r="U141" s="74">
        <f>T141*1.12</f>
        <v>2550803131.5200005</v>
      </c>
      <c r="V141" s="95" t="s">
        <v>396</v>
      </c>
      <c r="W141" s="95" t="s">
        <v>353</v>
      </c>
      <c r="X141" s="95"/>
    </row>
    <row r="142" spans="1:57" s="37" customFormat="1" ht="104.25" customHeight="1">
      <c r="A142" s="95" t="s">
        <v>522</v>
      </c>
      <c r="B142" s="95" t="s">
        <v>28</v>
      </c>
      <c r="C142" s="76" t="s">
        <v>523</v>
      </c>
      <c r="D142" s="76" t="s">
        <v>524</v>
      </c>
      <c r="E142" s="76" t="s">
        <v>524</v>
      </c>
      <c r="F142" s="76" t="s">
        <v>525</v>
      </c>
      <c r="G142" s="67" t="s">
        <v>33</v>
      </c>
      <c r="H142" s="72">
        <v>1</v>
      </c>
      <c r="I142" s="95">
        <v>750000000</v>
      </c>
      <c r="J142" s="73" t="s">
        <v>34</v>
      </c>
      <c r="K142" s="73" t="s">
        <v>526</v>
      </c>
      <c r="L142" s="68" t="s">
        <v>50</v>
      </c>
      <c r="M142" s="95"/>
      <c r="N142" s="77" t="s">
        <v>527</v>
      </c>
      <c r="O142" s="77" t="s">
        <v>528</v>
      </c>
      <c r="P142" s="95"/>
      <c r="Q142" s="68"/>
      <c r="R142" s="74"/>
      <c r="S142" s="74"/>
      <c r="T142" s="74">
        <f>U142/1.12</f>
        <v>53571.428571428565</v>
      </c>
      <c r="U142" s="74">
        <v>60000</v>
      </c>
      <c r="V142" s="95"/>
      <c r="W142" s="95">
        <v>2014</v>
      </c>
      <c r="X142" s="95"/>
    </row>
    <row r="143" spans="1:57" s="37" customFormat="1" ht="118.5" customHeight="1">
      <c r="A143" s="95" t="s">
        <v>529</v>
      </c>
      <c r="B143" s="95" t="s">
        <v>28</v>
      </c>
      <c r="C143" s="76" t="s">
        <v>530</v>
      </c>
      <c r="D143" s="95" t="s">
        <v>531</v>
      </c>
      <c r="E143" s="95" t="s">
        <v>531</v>
      </c>
      <c r="F143" s="95" t="s">
        <v>532</v>
      </c>
      <c r="G143" s="67" t="s">
        <v>33</v>
      </c>
      <c r="H143" s="96">
        <v>1</v>
      </c>
      <c r="I143" s="95">
        <v>750000000</v>
      </c>
      <c r="J143" s="73" t="s">
        <v>34</v>
      </c>
      <c r="K143" s="73" t="s">
        <v>78</v>
      </c>
      <c r="L143" s="68" t="s">
        <v>521</v>
      </c>
      <c r="M143" s="95"/>
      <c r="N143" s="77" t="s">
        <v>533</v>
      </c>
      <c r="O143" s="66" t="s">
        <v>352</v>
      </c>
      <c r="P143" s="95"/>
      <c r="Q143" s="95"/>
      <c r="R143" s="95"/>
      <c r="S143" s="74"/>
      <c r="T143" s="74">
        <v>2666000</v>
      </c>
      <c r="U143" s="74">
        <v>2985920.0000000005</v>
      </c>
      <c r="V143" s="95"/>
      <c r="W143" s="95">
        <v>2014</v>
      </c>
      <c r="X143" s="95"/>
    </row>
    <row r="144" spans="1:57" s="4" customFormat="1">
      <c r="A144" s="285" t="s">
        <v>534</v>
      </c>
      <c r="B144" s="285"/>
      <c r="C144" s="285"/>
      <c r="D144" s="61"/>
      <c r="E144" s="62"/>
      <c r="F144" s="62"/>
      <c r="G144" s="62"/>
      <c r="H144" s="96"/>
      <c r="I144" s="62"/>
      <c r="J144" s="62"/>
      <c r="K144" s="62"/>
      <c r="L144" s="62"/>
      <c r="M144" s="62"/>
      <c r="N144" s="62"/>
      <c r="O144" s="62"/>
      <c r="P144" s="62"/>
      <c r="Q144" s="95"/>
      <c r="R144" s="95"/>
      <c r="S144" s="62"/>
      <c r="T144" s="63">
        <f>SUM(T110:T143)</f>
        <v>8179463118.3460264</v>
      </c>
      <c r="U144" s="63">
        <f>SUM(U110:U143)</f>
        <v>9123748692.5440006</v>
      </c>
      <c r="V144" s="62"/>
      <c r="W144" s="62"/>
      <c r="X144" s="62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</row>
    <row r="145" spans="1:24" ht="16.5" customHeight="1">
      <c r="A145" s="285" t="s">
        <v>535</v>
      </c>
      <c r="B145" s="285"/>
      <c r="C145" s="285"/>
      <c r="D145" s="61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3">
        <f>T108+T144+T95+0.004</f>
        <v>11112894270.605026</v>
      </c>
      <c r="U145" s="63">
        <f>U108+U144+U95</f>
        <v>12409191583.080801</v>
      </c>
      <c r="V145" s="62"/>
      <c r="W145" s="62"/>
      <c r="X145" s="62"/>
    </row>
    <row r="146" spans="1:24">
      <c r="A146" s="28"/>
      <c r="B146" s="28"/>
      <c r="C146" s="29"/>
      <c r="D146" s="23"/>
      <c r="E146" s="28"/>
      <c r="F146" s="2"/>
      <c r="G146" s="3"/>
      <c r="H146" s="2"/>
      <c r="I146" s="2"/>
      <c r="J146" s="2"/>
      <c r="K146" s="2"/>
      <c r="L146" s="2"/>
      <c r="M146" s="2"/>
      <c r="N146" s="2"/>
      <c r="O146" s="28"/>
      <c r="P146" s="2"/>
      <c r="Q146" s="2"/>
      <c r="R146" s="2"/>
      <c r="S146" s="3"/>
      <c r="T146" s="3"/>
      <c r="U146" s="3"/>
      <c r="V146" s="2"/>
      <c r="W146" s="2"/>
      <c r="X146" s="2"/>
    </row>
    <row r="147" spans="1:24">
      <c r="B147" s="48" t="s">
        <v>536</v>
      </c>
      <c r="C147" s="48"/>
      <c r="D147" s="49"/>
      <c r="F147" s="12"/>
      <c r="G147" s="212"/>
      <c r="H147" s="211"/>
      <c r="I147" s="211"/>
      <c r="J147" s="211"/>
      <c r="K147" s="211"/>
      <c r="L147" s="211"/>
      <c r="M147" s="211"/>
      <c r="N147" s="211"/>
      <c r="P147" s="211"/>
      <c r="Q147" s="211"/>
      <c r="R147" s="211"/>
      <c r="S147" s="212"/>
      <c r="T147" s="212"/>
      <c r="U147" s="212"/>
      <c r="V147" s="211"/>
      <c r="W147" s="211"/>
      <c r="X147" s="211"/>
    </row>
    <row r="148" spans="1:24" s="1" customFormat="1">
      <c r="A148" s="13"/>
      <c r="B148" s="48" t="s">
        <v>537</v>
      </c>
      <c r="C148" s="48"/>
      <c r="D148" s="50"/>
      <c r="E148" s="13"/>
      <c r="F148" s="13"/>
      <c r="G148" s="7"/>
      <c r="O148" s="13"/>
      <c r="S148" s="7"/>
      <c r="T148" s="7"/>
      <c r="U148" s="7"/>
    </row>
    <row r="149" spans="1:24" s="1" customFormat="1">
      <c r="A149" s="13"/>
      <c r="B149" s="13"/>
      <c r="C149" s="27"/>
      <c r="D149" s="11"/>
      <c r="E149" s="13"/>
      <c r="F149" s="13"/>
      <c r="G149" s="7"/>
      <c r="O149" s="13"/>
      <c r="S149" s="7"/>
      <c r="T149" s="7"/>
      <c r="U149" s="7"/>
    </row>
    <row r="150" spans="1:24" s="1" customFormat="1" ht="18.75">
      <c r="A150" s="13"/>
      <c r="B150" s="51" t="s">
        <v>538</v>
      </c>
      <c r="C150" s="27"/>
      <c r="D150" s="11"/>
      <c r="E150" s="13"/>
      <c r="F150" s="13"/>
      <c r="G150" s="7"/>
      <c r="O150" s="13"/>
      <c r="S150" s="7"/>
      <c r="T150" s="7"/>
      <c r="U150" s="7"/>
    </row>
    <row r="151" spans="1:24" s="1" customFormat="1">
      <c r="A151" s="13"/>
      <c r="B151" s="13"/>
      <c r="C151" s="27"/>
      <c r="D151" s="11"/>
      <c r="E151" s="13"/>
      <c r="F151" s="13"/>
      <c r="G151" s="7"/>
      <c r="O151" s="13"/>
      <c r="S151" s="7"/>
      <c r="T151" s="7"/>
      <c r="U151" s="7"/>
    </row>
    <row r="152" spans="1:24" s="1" customFormat="1" ht="19.5" thickBot="1">
      <c r="A152" s="13"/>
      <c r="B152" s="284" t="s">
        <v>539</v>
      </c>
      <c r="C152" s="284"/>
      <c r="D152" s="284"/>
      <c r="E152" s="41"/>
      <c r="F152" s="208" t="s">
        <v>540</v>
      </c>
      <c r="G152" s="7"/>
      <c r="O152" s="13"/>
      <c r="S152" s="7"/>
      <c r="T152" s="7"/>
      <c r="U152" s="7"/>
    </row>
    <row r="153" spans="1:24" s="1" customFormat="1" ht="18.75">
      <c r="A153" s="13"/>
      <c r="B153" s="208"/>
      <c r="C153" s="208"/>
      <c r="D153" s="208"/>
      <c r="E153" s="154"/>
      <c r="F153" s="208"/>
      <c r="G153" s="7"/>
      <c r="O153" s="13"/>
      <c r="S153" s="7"/>
      <c r="T153" s="7"/>
      <c r="U153" s="7"/>
    </row>
    <row r="154" spans="1:24" s="1" customFormat="1" ht="18.75">
      <c r="A154" s="13"/>
      <c r="B154" s="42"/>
      <c r="C154" s="43"/>
      <c r="D154" s="44"/>
      <c r="E154" s="44"/>
      <c r="F154" s="44"/>
      <c r="G154" s="7"/>
      <c r="O154" s="13"/>
      <c r="S154" s="7"/>
      <c r="T154" s="7"/>
      <c r="U154" s="7"/>
    </row>
    <row r="155" spans="1:24" s="1" customFormat="1" ht="19.5" thickBot="1">
      <c r="A155" s="13"/>
      <c r="B155" s="284" t="s">
        <v>541</v>
      </c>
      <c r="C155" s="284"/>
      <c r="D155" s="284"/>
      <c r="E155" s="41"/>
      <c r="F155" s="208" t="s">
        <v>542</v>
      </c>
      <c r="G155" s="7"/>
      <c r="O155" s="13"/>
      <c r="S155" s="7"/>
      <c r="T155" s="7"/>
      <c r="U155" s="7"/>
    </row>
    <row r="156" spans="1:24" s="1" customFormat="1" ht="18.75">
      <c r="A156" s="13"/>
      <c r="B156" s="208"/>
      <c r="C156" s="208"/>
      <c r="D156" s="208"/>
      <c r="E156" s="154"/>
      <c r="F156" s="208"/>
      <c r="G156" s="7"/>
      <c r="O156" s="13"/>
      <c r="S156" s="7"/>
      <c r="T156" s="7"/>
      <c r="U156" s="7"/>
    </row>
    <row r="157" spans="1:24" s="1" customFormat="1" ht="18.75">
      <c r="A157" s="13"/>
      <c r="B157" s="45"/>
      <c r="C157" s="45"/>
      <c r="D157" s="208"/>
      <c r="E157" s="208"/>
      <c r="F157" s="208"/>
      <c r="G157" s="7"/>
      <c r="O157" s="13"/>
      <c r="S157" s="7"/>
      <c r="T157" s="7"/>
      <c r="U157" s="7"/>
    </row>
    <row r="158" spans="1:24" s="1" customFormat="1" ht="19.5" thickBot="1">
      <c r="A158" s="13"/>
      <c r="B158" s="284" t="s">
        <v>543</v>
      </c>
      <c r="C158" s="284"/>
      <c r="D158" s="284"/>
      <c r="E158" s="41"/>
      <c r="F158" s="208" t="s">
        <v>544</v>
      </c>
      <c r="G158" s="7"/>
      <c r="O158" s="13"/>
      <c r="S158" s="7"/>
      <c r="T158" s="7"/>
      <c r="U158" s="7"/>
    </row>
    <row r="159" spans="1:24" s="1" customFormat="1" ht="18.75">
      <c r="A159" s="13"/>
      <c r="B159" s="208"/>
      <c r="C159" s="208"/>
      <c r="D159" s="208"/>
      <c r="E159" s="154"/>
      <c r="F159" s="208"/>
      <c r="G159" s="7"/>
      <c r="O159" s="13"/>
      <c r="S159" s="7"/>
      <c r="T159" s="7"/>
      <c r="U159" s="7"/>
    </row>
    <row r="160" spans="1:24" s="1" customFormat="1" ht="18.75">
      <c r="A160" s="13"/>
      <c r="B160" s="42"/>
      <c r="C160" s="43"/>
      <c r="D160" s="44"/>
      <c r="E160" s="44"/>
      <c r="F160" s="44"/>
      <c r="G160" s="7"/>
      <c r="O160" s="13"/>
      <c r="S160" s="7"/>
      <c r="T160" s="7"/>
      <c r="U160" s="7"/>
    </row>
    <row r="161" spans="1:21" s="1" customFormat="1" ht="19.5" thickBot="1">
      <c r="A161" s="13"/>
      <c r="B161" s="284" t="s">
        <v>545</v>
      </c>
      <c r="C161" s="284"/>
      <c r="D161" s="284"/>
      <c r="E161" s="41"/>
      <c r="F161" s="208" t="s">
        <v>546</v>
      </c>
      <c r="G161" s="7"/>
      <c r="O161" s="13"/>
      <c r="S161" s="7"/>
      <c r="T161" s="7"/>
      <c r="U161" s="7"/>
    </row>
    <row r="162" spans="1:21" s="1" customFormat="1" ht="18.75">
      <c r="A162" s="13"/>
      <c r="B162" s="208"/>
      <c r="C162" s="208"/>
      <c r="D162" s="208"/>
      <c r="E162" s="154"/>
      <c r="F162" s="208"/>
      <c r="G162" s="7"/>
      <c r="O162" s="13"/>
      <c r="S162" s="7"/>
      <c r="T162" s="7"/>
      <c r="U162" s="7"/>
    </row>
    <row r="163" spans="1:21" s="1" customFormat="1" ht="18.75">
      <c r="A163" s="13"/>
      <c r="B163" s="45"/>
      <c r="C163" s="45"/>
      <c r="D163" s="208"/>
      <c r="E163" s="208"/>
      <c r="F163" s="208"/>
      <c r="G163" s="7"/>
      <c r="O163" s="13"/>
      <c r="S163" s="7"/>
      <c r="T163" s="7"/>
      <c r="U163" s="7"/>
    </row>
    <row r="164" spans="1:21" s="1" customFormat="1" ht="19.5" thickBot="1">
      <c r="A164" s="13"/>
      <c r="B164" s="284" t="s">
        <v>547</v>
      </c>
      <c r="C164" s="284"/>
      <c r="D164" s="284"/>
      <c r="E164" s="41"/>
      <c r="F164" s="208" t="s">
        <v>548</v>
      </c>
      <c r="G164" s="7"/>
      <c r="O164" s="13"/>
      <c r="S164" s="7"/>
      <c r="T164" s="7"/>
      <c r="U164" s="7"/>
    </row>
    <row r="165" spans="1:21" s="1" customFormat="1" ht="18.75">
      <c r="A165" s="13"/>
      <c r="B165" s="45"/>
      <c r="C165" s="45"/>
      <c r="D165" s="208"/>
      <c r="E165" s="208"/>
      <c r="F165" s="208"/>
      <c r="G165" s="7"/>
      <c r="O165" s="13"/>
      <c r="S165" s="7"/>
      <c r="T165" s="7"/>
      <c r="U165" s="7"/>
    </row>
    <row r="166" spans="1:21" s="1" customFormat="1" ht="18.75">
      <c r="A166" s="13"/>
      <c r="B166" s="45"/>
      <c r="C166" s="45"/>
      <c r="D166" s="208"/>
      <c r="E166" s="208"/>
      <c r="F166" s="208"/>
      <c r="G166" s="7"/>
      <c r="O166" s="13"/>
      <c r="S166" s="7"/>
      <c r="T166" s="7"/>
      <c r="U166" s="7"/>
    </row>
    <row r="167" spans="1:21" s="1" customFormat="1" ht="19.5" thickBot="1">
      <c r="A167" s="13"/>
      <c r="B167" s="284" t="s">
        <v>549</v>
      </c>
      <c r="C167" s="284"/>
      <c r="D167" s="284"/>
      <c r="E167" s="41"/>
      <c r="F167" s="208" t="s">
        <v>550</v>
      </c>
      <c r="G167" s="7"/>
      <c r="O167" s="13"/>
      <c r="S167" s="7"/>
      <c r="T167" s="7"/>
      <c r="U167" s="7"/>
    </row>
    <row r="168" spans="1:21" s="1" customFormat="1" ht="18.75">
      <c r="A168" s="13"/>
      <c r="B168" s="208"/>
      <c r="C168" s="208"/>
      <c r="D168" s="208"/>
      <c r="E168" s="208"/>
      <c r="F168" s="208"/>
      <c r="G168" s="7"/>
      <c r="O168" s="13"/>
      <c r="S168" s="7"/>
      <c r="T168" s="7"/>
      <c r="U168" s="7"/>
    </row>
    <row r="169" spans="1:21" s="1" customFormat="1" ht="18.75">
      <c r="A169" s="13"/>
      <c r="B169" s="208"/>
      <c r="C169" s="208"/>
      <c r="D169" s="208"/>
      <c r="E169" s="208"/>
      <c r="F169" s="208"/>
      <c r="G169" s="7"/>
      <c r="O169" s="13"/>
      <c r="S169" s="7"/>
      <c r="T169" s="7"/>
      <c r="U169" s="7"/>
    </row>
    <row r="170" spans="1:21" s="1" customFormat="1" ht="19.5" thickBot="1">
      <c r="A170" s="13"/>
      <c r="B170" s="284" t="s">
        <v>551</v>
      </c>
      <c r="C170" s="284"/>
      <c r="D170" s="284"/>
      <c r="E170" s="41"/>
      <c r="F170" s="208" t="s">
        <v>552</v>
      </c>
      <c r="G170" s="7"/>
      <c r="O170" s="13"/>
      <c r="S170" s="7"/>
      <c r="T170" s="7"/>
      <c r="U170" s="7"/>
    </row>
    <row r="171" spans="1:21" ht="18.75">
      <c r="B171" s="208"/>
      <c r="C171" s="208"/>
      <c r="D171" s="208"/>
      <c r="E171" s="208"/>
      <c r="F171" s="208"/>
      <c r="G171" s="212"/>
      <c r="H171" s="211"/>
      <c r="I171" s="211"/>
      <c r="J171" s="211"/>
      <c r="K171" s="211"/>
      <c r="L171" s="211"/>
      <c r="M171" s="211"/>
      <c r="N171" s="211"/>
      <c r="P171" s="211"/>
      <c r="Q171" s="211"/>
      <c r="R171" s="211"/>
      <c r="S171" s="212"/>
      <c r="T171" s="212"/>
      <c r="U171" s="212"/>
    </row>
    <row r="172" spans="1:21" ht="18.75">
      <c r="B172" s="208"/>
      <c r="C172" s="208"/>
      <c r="D172" s="208"/>
      <c r="E172" s="208"/>
      <c r="F172" s="208"/>
      <c r="G172" s="212"/>
      <c r="H172" s="211"/>
      <c r="I172" s="211"/>
      <c r="J172" s="211"/>
      <c r="K172" s="211"/>
      <c r="L172" s="211"/>
      <c r="M172" s="211"/>
      <c r="N172" s="211"/>
      <c r="P172" s="211"/>
      <c r="Q172" s="211"/>
      <c r="R172" s="211"/>
      <c r="S172" s="212"/>
      <c r="T172" s="212"/>
      <c r="U172" s="212"/>
    </row>
    <row r="173" spans="1:21" ht="19.5" thickBot="1">
      <c r="B173" s="284" t="s">
        <v>553</v>
      </c>
      <c r="C173" s="284"/>
      <c r="D173" s="284"/>
      <c r="E173" s="41"/>
      <c r="F173" s="208" t="s">
        <v>554</v>
      </c>
      <c r="G173" s="212"/>
      <c r="H173" s="211"/>
      <c r="I173" s="211"/>
      <c r="J173" s="211"/>
      <c r="K173" s="211"/>
      <c r="L173" s="211"/>
      <c r="M173" s="211"/>
      <c r="N173" s="211"/>
      <c r="P173" s="211"/>
      <c r="Q173" s="211"/>
      <c r="R173" s="211"/>
      <c r="S173" s="212"/>
      <c r="T173" s="212"/>
      <c r="U173" s="212"/>
    </row>
    <row r="174" spans="1:21" ht="18.75">
      <c r="B174" s="208"/>
      <c r="C174" s="208"/>
      <c r="D174" s="208"/>
      <c r="E174" s="208"/>
      <c r="F174" s="208"/>
      <c r="G174" s="212"/>
      <c r="H174" s="211"/>
      <c r="I174" s="211"/>
      <c r="J174" s="211"/>
      <c r="K174" s="211"/>
      <c r="L174" s="211"/>
      <c r="M174" s="211"/>
      <c r="N174" s="211"/>
      <c r="P174" s="211"/>
      <c r="Q174" s="211"/>
      <c r="R174" s="211"/>
      <c r="S174" s="212"/>
      <c r="T174" s="212"/>
      <c r="U174" s="212"/>
    </row>
    <row r="175" spans="1:21" ht="18.75">
      <c r="B175" s="208"/>
      <c r="C175" s="208"/>
      <c r="D175" s="208"/>
      <c r="E175" s="208"/>
      <c r="F175" s="208"/>
      <c r="G175" s="212"/>
      <c r="H175" s="211"/>
      <c r="I175" s="211"/>
      <c r="J175" s="211"/>
      <c r="K175" s="211"/>
      <c r="L175" s="211"/>
      <c r="M175" s="211"/>
      <c r="N175" s="211"/>
      <c r="P175" s="211"/>
      <c r="Q175" s="211"/>
      <c r="R175" s="211"/>
      <c r="S175" s="212"/>
      <c r="T175" s="212"/>
      <c r="U175" s="212"/>
    </row>
    <row r="176" spans="1:21" ht="19.5" thickBot="1">
      <c r="B176" s="284" t="s">
        <v>553</v>
      </c>
      <c r="C176" s="284"/>
      <c r="D176" s="284"/>
      <c r="E176" s="41"/>
      <c r="F176" s="208" t="s">
        <v>555</v>
      </c>
      <c r="G176" s="212"/>
      <c r="H176" s="211"/>
      <c r="I176" s="211"/>
      <c r="J176" s="211"/>
      <c r="K176" s="211"/>
      <c r="L176" s="211"/>
      <c r="M176" s="211"/>
      <c r="N176" s="211"/>
      <c r="P176" s="211"/>
      <c r="Q176" s="211"/>
      <c r="R176" s="211"/>
      <c r="S176" s="212"/>
      <c r="T176" s="212"/>
      <c r="U176" s="212"/>
    </row>
    <row r="177" spans="1:21" ht="18.75">
      <c r="B177" s="208"/>
      <c r="C177" s="208"/>
      <c r="D177" s="208"/>
      <c r="E177" s="208"/>
      <c r="F177" s="208"/>
      <c r="G177" s="212"/>
      <c r="H177" s="211"/>
      <c r="I177" s="211"/>
      <c r="J177" s="211"/>
      <c r="K177" s="211"/>
      <c r="L177" s="211"/>
      <c r="M177" s="211"/>
      <c r="N177" s="211"/>
      <c r="P177" s="211"/>
      <c r="Q177" s="211"/>
      <c r="R177" s="211"/>
      <c r="S177" s="212"/>
      <c r="T177" s="212"/>
      <c r="U177" s="212"/>
    </row>
    <row r="178" spans="1:21" ht="18.75">
      <c r="B178" s="208"/>
      <c r="C178" s="208"/>
      <c r="D178" s="208"/>
      <c r="E178" s="208"/>
      <c r="F178" s="208"/>
      <c r="G178" s="212"/>
      <c r="H178" s="211"/>
      <c r="I178" s="211"/>
      <c r="J178" s="211"/>
      <c r="K178" s="211"/>
      <c r="L178" s="211"/>
      <c r="M178" s="211"/>
      <c r="N178" s="211"/>
      <c r="P178" s="211"/>
      <c r="Q178" s="211"/>
      <c r="R178" s="211"/>
      <c r="S178" s="212"/>
      <c r="T178" s="212"/>
      <c r="U178" s="212"/>
    </row>
    <row r="179" spans="1:21" ht="19.5" thickBot="1">
      <c r="B179" s="284" t="s">
        <v>556</v>
      </c>
      <c r="C179" s="284"/>
      <c r="D179" s="284"/>
      <c r="E179" s="41"/>
      <c r="F179" s="208" t="s">
        <v>557</v>
      </c>
      <c r="G179" s="212"/>
      <c r="H179" s="211"/>
      <c r="I179" s="211"/>
      <c r="J179" s="211"/>
      <c r="K179" s="211"/>
      <c r="L179" s="211"/>
      <c r="M179" s="211"/>
      <c r="N179" s="211"/>
      <c r="P179" s="211"/>
      <c r="Q179" s="211"/>
      <c r="R179" s="211"/>
      <c r="S179" s="212"/>
      <c r="T179" s="212"/>
      <c r="U179" s="212"/>
    </row>
    <row r="180" spans="1:21" ht="18.75">
      <c r="A180" s="211"/>
      <c r="B180" s="208"/>
      <c r="C180" s="208"/>
      <c r="D180" s="208"/>
      <c r="E180" s="208"/>
      <c r="F180" s="208"/>
      <c r="G180" s="212"/>
      <c r="H180" s="211"/>
      <c r="I180" s="211"/>
      <c r="J180" s="211"/>
      <c r="K180" s="211"/>
      <c r="L180" s="211"/>
      <c r="M180" s="211"/>
      <c r="N180" s="211"/>
      <c r="P180" s="211"/>
      <c r="Q180" s="211"/>
      <c r="R180" s="211"/>
      <c r="S180" s="212"/>
      <c r="T180" s="212"/>
      <c r="U180" s="211"/>
    </row>
    <row r="181" spans="1:21" ht="18.75">
      <c r="A181" s="211"/>
      <c r="B181" s="208"/>
      <c r="C181" s="208"/>
      <c r="D181" s="208"/>
      <c r="E181" s="208"/>
      <c r="F181" s="208"/>
      <c r="G181" s="212"/>
      <c r="H181" s="211"/>
      <c r="I181" s="211"/>
      <c r="J181" s="211"/>
      <c r="K181" s="211"/>
      <c r="L181" s="211"/>
      <c r="M181" s="211"/>
      <c r="N181" s="211"/>
      <c r="P181" s="211"/>
      <c r="Q181" s="211"/>
      <c r="R181" s="211"/>
      <c r="S181" s="212"/>
      <c r="T181" s="212"/>
      <c r="U181" s="211"/>
    </row>
    <row r="182" spans="1:21" ht="19.5" thickBot="1">
      <c r="A182" s="211"/>
      <c r="B182" s="284" t="s">
        <v>558</v>
      </c>
      <c r="C182" s="284"/>
      <c r="D182" s="284"/>
      <c r="E182" s="41"/>
      <c r="F182" s="208" t="s">
        <v>559</v>
      </c>
      <c r="G182" s="212"/>
      <c r="H182" s="211"/>
      <c r="I182" s="211"/>
      <c r="J182" s="211"/>
      <c r="K182" s="211"/>
      <c r="L182" s="211"/>
      <c r="M182" s="211"/>
      <c r="N182" s="211"/>
      <c r="P182" s="211"/>
      <c r="Q182" s="211"/>
      <c r="R182" s="211"/>
      <c r="S182" s="212"/>
      <c r="T182" s="212"/>
      <c r="U182" s="211"/>
    </row>
    <row r="183" spans="1:21" ht="18.75">
      <c r="A183" s="211"/>
      <c r="B183" s="208"/>
      <c r="C183" s="208"/>
      <c r="D183" s="208"/>
      <c r="E183" s="208"/>
      <c r="F183" s="208"/>
      <c r="G183" s="212"/>
      <c r="H183" s="211"/>
      <c r="I183" s="211"/>
      <c r="J183" s="211"/>
      <c r="K183" s="211"/>
      <c r="L183" s="211"/>
      <c r="M183" s="211"/>
      <c r="N183" s="211"/>
      <c r="P183" s="211"/>
      <c r="Q183" s="211"/>
      <c r="R183" s="211"/>
      <c r="S183" s="212"/>
      <c r="T183" s="212"/>
      <c r="U183" s="211"/>
    </row>
    <row r="184" spans="1:21" ht="18.75">
      <c r="A184" s="211"/>
      <c r="B184" s="208"/>
      <c r="C184" s="208"/>
      <c r="D184" s="208"/>
      <c r="E184" s="208"/>
      <c r="F184" s="208"/>
      <c r="G184" s="212"/>
      <c r="H184" s="211"/>
      <c r="I184" s="211"/>
      <c r="J184" s="211"/>
      <c r="K184" s="211"/>
      <c r="L184" s="211"/>
      <c r="M184" s="211"/>
      <c r="N184" s="211"/>
      <c r="P184" s="211"/>
      <c r="Q184" s="211"/>
      <c r="R184" s="211"/>
      <c r="S184" s="212"/>
      <c r="T184" s="212"/>
      <c r="U184" s="211"/>
    </row>
    <row r="185" spans="1:21" ht="19.5" thickBot="1">
      <c r="A185" s="211"/>
      <c r="B185" s="284" t="s">
        <v>558</v>
      </c>
      <c r="C185" s="284"/>
      <c r="D185" s="284"/>
      <c r="E185" s="41"/>
      <c r="F185" s="208" t="s">
        <v>560</v>
      </c>
      <c r="G185" s="212"/>
      <c r="H185" s="211"/>
      <c r="I185" s="211"/>
      <c r="J185" s="211"/>
      <c r="K185" s="211"/>
      <c r="L185" s="211"/>
      <c r="M185" s="211"/>
      <c r="N185" s="211"/>
      <c r="P185" s="211"/>
      <c r="Q185" s="211"/>
      <c r="R185" s="211"/>
      <c r="S185" s="212"/>
      <c r="T185" s="212"/>
      <c r="U185" s="211"/>
    </row>
    <row r="186" spans="1:21" ht="18.75">
      <c r="A186" s="211"/>
      <c r="B186" s="208"/>
      <c r="C186" s="208"/>
      <c r="D186" s="208"/>
      <c r="E186" s="208"/>
      <c r="F186" s="208"/>
      <c r="G186" s="212"/>
      <c r="H186" s="211"/>
      <c r="I186" s="211"/>
      <c r="J186" s="211"/>
      <c r="K186" s="211"/>
      <c r="L186" s="211"/>
      <c r="M186" s="211"/>
      <c r="N186" s="211"/>
      <c r="P186" s="211"/>
      <c r="Q186" s="211"/>
      <c r="R186" s="211"/>
      <c r="S186" s="212"/>
      <c r="T186" s="212"/>
      <c r="U186" s="211"/>
    </row>
    <row r="187" spans="1:21" ht="18.75">
      <c r="A187" s="211"/>
      <c r="B187" s="208"/>
      <c r="C187" s="208"/>
      <c r="D187" s="208"/>
      <c r="E187" s="208"/>
      <c r="F187" s="208"/>
      <c r="G187" s="212"/>
      <c r="H187" s="211"/>
      <c r="I187" s="211"/>
      <c r="J187" s="211"/>
      <c r="K187" s="211"/>
      <c r="L187" s="211"/>
      <c r="M187" s="211"/>
      <c r="N187" s="211"/>
      <c r="P187" s="211"/>
      <c r="Q187" s="211"/>
      <c r="R187" s="211"/>
      <c r="S187" s="212"/>
      <c r="T187" s="212"/>
      <c r="U187" s="211"/>
    </row>
    <row r="188" spans="1:21" ht="19.5" thickBot="1">
      <c r="A188" s="211"/>
      <c r="B188" s="284" t="s">
        <v>561</v>
      </c>
      <c r="C188" s="284"/>
      <c r="D188" s="284"/>
      <c r="E188" s="41"/>
      <c r="F188" s="208" t="s">
        <v>562</v>
      </c>
      <c r="G188" s="212"/>
      <c r="H188" s="211"/>
      <c r="I188" s="211"/>
      <c r="J188" s="211"/>
      <c r="K188" s="211"/>
      <c r="L188" s="211"/>
      <c r="M188" s="211"/>
      <c r="N188" s="211"/>
      <c r="P188" s="211"/>
      <c r="Q188" s="211"/>
      <c r="R188" s="211"/>
      <c r="S188" s="212"/>
      <c r="T188" s="212"/>
      <c r="U188" s="211"/>
    </row>
    <row r="189" spans="1:21" ht="18.75">
      <c r="A189" s="211"/>
      <c r="B189" s="208"/>
      <c r="C189" s="208"/>
      <c r="D189" s="208"/>
      <c r="E189" s="208"/>
      <c r="F189" s="208"/>
      <c r="G189" s="212"/>
      <c r="H189" s="211"/>
      <c r="I189" s="211"/>
      <c r="J189" s="211"/>
      <c r="K189" s="211"/>
      <c r="L189" s="211"/>
      <c r="M189" s="211"/>
      <c r="N189" s="211"/>
      <c r="P189" s="211"/>
      <c r="Q189" s="211"/>
      <c r="R189" s="211"/>
      <c r="S189" s="212"/>
      <c r="T189" s="212"/>
      <c r="U189" s="211"/>
    </row>
    <row r="190" spans="1:21" ht="18.75">
      <c r="A190" s="211"/>
      <c r="B190" s="208"/>
      <c r="C190" s="208"/>
      <c r="D190" s="208"/>
      <c r="E190" s="208"/>
      <c r="F190" s="208"/>
      <c r="G190" s="212"/>
      <c r="H190" s="211"/>
      <c r="I190" s="211"/>
      <c r="J190" s="211"/>
      <c r="K190" s="211"/>
      <c r="L190" s="211"/>
      <c r="M190" s="211"/>
      <c r="N190" s="211"/>
      <c r="P190" s="211"/>
      <c r="Q190" s="211"/>
      <c r="R190" s="211"/>
      <c r="S190" s="212"/>
      <c r="T190" s="212"/>
      <c r="U190" s="211"/>
    </row>
    <row r="191" spans="1:21" ht="19.5" thickBot="1">
      <c r="A191" s="211"/>
      <c r="B191" s="284" t="s">
        <v>563</v>
      </c>
      <c r="C191" s="284"/>
      <c r="D191" s="284"/>
      <c r="E191" s="41"/>
      <c r="F191" s="208" t="s">
        <v>564</v>
      </c>
      <c r="G191" s="212"/>
      <c r="H191" s="211"/>
      <c r="I191" s="211"/>
      <c r="J191" s="211"/>
      <c r="K191" s="211"/>
      <c r="L191" s="211"/>
      <c r="M191" s="211"/>
      <c r="N191" s="211"/>
      <c r="P191" s="211"/>
      <c r="Q191" s="211"/>
      <c r="R191" s="211"/>
      <c r="S191" s="212"/>
      <c r="T191" s="212"/>
      <c r="U191" s="211"/>
    </row>
    <row r="192" spans="1:21" ht="18.75">
      <c r="A192" s="211"/>
      <c r="B192" s="208"/>
      <c r="C192" s="208"/>
      <c r="D192" s="208"/>
      <c r="E192" s="208"/>
      <c r="F192" s="208"/>
      <c r="G192" s="212"/>
      <c r="H192" s="211"/>
      <c r="I192" s="211"/>
      <c r="J192" s="211"/>
      <c r="K192" s="211"/>
      <c r="L192" s="211"/>
      <c r="M192" s="211"/>
      <c r="N192" s="211"/>
      <c r="P192" s="211"/>
      <c r="Q192" s="211"/>
      <c r="R192" s="211"/>
      <c r="S192" s="212"/>
      <c r="T192" s="212"/>
      <c r="U192" s="211"/>
    </row>
    <row r="193" spans="1:21" ht="18.75">
      <c r="A193" s="211"/>
      <c r="B193" s="208"/>
      <c r="C193" s="208"/>
      <c r="D193" s="208"/>
      <c r="E193" s="208"/>
      <c r="F193" s="208"/>
      <c r="G193" s="212"/>
      <c r="H193" s="211"/>
      <c r="I193" s="211"/>
      <c r="J193" s="211"/>
      <c r="K193" s="211"/>
      <c r="L193" s="211"/>
      <c r="M193" s="211"/>
      <c r="N193" s="211"/>
      <c r="P193" s="211"/>
      <c r="Q193" s="211"/>
      <c r="R193" s="211"/>
      <c r="S193" s="212"/>
      <c r="T193" s="212"/>
      <c r="U193" s="211"/>
    </row>
    <row r="194" spans="1:21" ht="19.5" thickBot="1">
      <c r="A194" s="211"/>
      <c r="B194" s="284" t="s">
        <v>563</v>
      </c>
      <c r="C194" s="284"/>
      <c r="D194" s="284"/>
      <c r="E194" s="41"/>
      <c r="F194" s="208" t="s">
        <v>565</v>
      </c>
      <c r="G194" s="212"/>
      <c r="H194" s="211"/>
      <c r="I194" s="211"/>
      <c r="J194" s="211"/>
      <c r="K194" s="211"/>
      <c r="L194" s="211"/>
      <c r="M194" s="211"/>
      <c r="N194" s="211"/>
      <c r="P194" s="211"/>
      <c r="Q194" s="211"/>
      <c r="R194" s="211"/>
      <c r="S194" s="212"/>
      <c r="T194" s="212"/>
      <c r="U194" s="211"/>
    </row>
    <row r="195" spans="1:21">
      <c r="A195" s="211"/>
      <c r="F195" s="211"/>
      <c r="G195" s="212"/>
      <c r="H195" s="211"/>
      <c r="I195" s="211"/>
      <c r="J195" s="211"/>
      <c r="K195" s="211"/>
      <c r="L195" s="211"/>
      <c r="M195" s="211"/>
      <c r="N195" s="211"/>
      <c r="P195" s="211"/>
      <c r="Q195" s="211"/>
      <c r="R195" s="211"/>
      <c r="S195" s="212"/>
      <c r="T195" s="212"/>
      <c r="U195" s="211"/>
    </row>
    <row r="196" spans="1:21">
      <c r="F196" s="211"/>
      <c r="G196" s="212"/>
      <c r="H196" s="211"/>
      <c r="I196" s="211"/>
      <c r="J196" s="211"/>
      <c r="K196" s="211"/>
      <c r="L196" s="211"/>
      <c r="M196" s="211"/>
      <c r="N196" s="211"/>
      <c r="P196" s="211"/>
      <c r="Q196" s="211"/>
      <c r="R196" s="211"/>
      <c r="S196" s="212"/>
      <c r="T196" s="212"/>
      <c r="U196" s="212"/>
    </row>
  </sheetData>
  <customSheetViews>
    <customSheetView guid="{53FCBDD0-FAC9-4192-8224-8CE4DBB1375E}" scale="55" showPageBreaks="1" fitToPage="1" printArea="1" view="pageBreakPreview" topLeftCell="A154">
      <selection activeCell="F9" sqref="F9"/>
      <colBreaks count="1" manualBreakCount="1">
        <brk id="24" max="1048575" man="1"/>
      </colBreaks>
      <pageMargins left="0" right="0" top="0" bottom="0" header="0" footer="0"/>
      <pageSetup paperSize="8" scale="40" fitToHeight="0" orientation="landscape" r:id="rId1"/>
    </customSheetView>
  </customSheetViews>
  <mergeCells count="23">
    <mergeCell ref="B176:D176"/>
    <mergeCell ref="B185:D185"/>
    <mergeCell ref="B188:D188"/>
    <mergeCell ref="B191:D191"/>
    <mergeCell ref="B194:D194"/>
    <mergeCell ref="B179:D179"/>
    <mergeCell ref="B182:D182"/>
    <mergeCell ref="B170:D170"/>
    <mergeCell ref="B173:D173"/>
    <mergeCell ref="A145:C145"/>
    <mergeCell ref="A144:C144"/>
    <mergeCell ref="A96:X96"/>
    <mergeCell ref="B152:D152"/>
    <mergeCell ref="B155:D155"/>
    <mergeCell ref="B158:D158"/>
    <mergeCell ref="B161:D161"/>
    <mergeCell ref="B167:D167"/>
    <mergeCell ref="B164:D164"/>
    <mergeCell ref="A8:X8"/>
    <mergeCell ref="A109:X109"/>
    <mergeCell ref="A95:C95"/>
    <mergeCell ref="A108:C108"/>
    <mergeCell ref="A4:X4"/>
  </mergeCells>
  <phoneticPr fontId="0" type="noConversion"/>
  <pageMargins left="0.7" right="0.7" top="0.75" bottom="0.75" header="0.3" footer="0.3"/>
  <pageSetup paperSize="8" scale="40" fitToHeight="0" orientation="landscape" r:id="rId2"/>
  <colBreaks count="1" manualBreakCount="1"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96"/>
  <sheetViews>
    <sheetView view="pageBreakPreview" topLeftCell="J142" zoomScale="55" zoomScaleNormal="75" zoomScaleSheetLayoutView="55" workbookViewId="0">
      <selection activeCell="X143" sqref="X143"/>
    </sheetView>
  </sheetViews>
  <sheetFormatPr defaultColWidth="9.140625" defaultRowHeight="15.75"/>
  <cols>
    <col min="1" max="1" width="8.140625" style="12" customWidth="1"/>
    <col min="2" max="2" width="17.7109375" style="12" customWidth="1"/>
    <col min="3" max="3" width="22.7109375" style="26" customWidth="1"/>
    <col min="4" max="4" width="30" style="22" customWidth="1"/>
    <col min="5" max="5" width="53.42578125" style="12" customWidth="1"/>
    <col min="6" max="6" width="49.7109375" style="5" customWidth="1"/>
    <col min="7" max="7" width="13.42578125" style="6" customWidth="1"/>
    <col min="8" max="8" width="16" style="5" customWidth="1"/>
    <col min="9" max="9" width="13.140625" style="5" customWidth="1"/>
    <col min="10" max="10" width="13.7109375" style="5" customWidth="1"/>
    <col min="11" max="11" width="14.85546875" style="5" customWidth="1"/>
    <col min="12" max="12" width="23.140625" style="5" customWidth="1"/>
    <col min="13" max="13" width="13.42578125" style="5" customWidth="1"/>
    <col min="14" max="14" width="17" style="9" customWidth="1"/>
    <col min="15" max="15" width="31" style="12" customWidth="1"/>
    <col min="16" max="16" width="9.85546875" style="5" customWidth="1"/>
    <col min="17" max="17" width="11" style="5" customWidth="1"/>
    <col min="18" max="18" width="20.28515625" style="5" customWidth="1"/>
    <col min="19" max="19" width="21.85546875" style="6" customWidth="1"/>
    <col min="20" max="20" width="27.42578125" style="8" customWidth="1"/>
    <col min="21" max="21" width="23.42578125" style="6" customWidth="1"/>
    <col min="22" max="23" width="9.140625" style="5"/>
    <col min="24" max="24" width="11.7109375" style="5" customWidth="1"/>
    <col min="25" max="25" width="13.5703125" style="5" customWidth="1"/>
    <col min="26" max="26" width="12.5703125" style="5" customWidth="1"/>
    <col min="27" max="16384" width="9.140625" style="5"/>
  </cols>
  <sheetData>
    <row r="1" spans="1:24" ht="33.75" customHeight="1">
      <c r="F1" s="211"/>
      <c r="G1" s="212"/>
      <c r="H1" s="211"/>
      <c r="I1" s="211"/>
      <c r="J1" s="211"/>
      <c r="K1" s="211"/>
      <c r="L1" s="211"/>
      <c r="M1" s="211"/>
      <c r="N1" s="211"/>
      <c r="P1" s="211"/>
      <c r="Q1" s="211"/>
      <c r="R1" s="211"/>
      <c r="S1" s="212"/>
      <c r="T1" s="212"/>
      <c r="U1" s="212"/>
      <c r="V1" s="211"/>
      <c r="W1" s="211"/>
      <c r="X1" s="211"/>
    </row>
    <row r="2" spans="1:24" ht="16.5" thickBot="1">
      <c r="F2" s="211"/>
      <c r="G2" s="212"/>
      <c r="H2" s="211"/>
      <c r="I2" s="211"/>
      <c r="J2" s="211"/>
      <c r="K2" s="211"/>
      <c r="L2" s="211"/>
      <c r="M2" s="211"/>
      <c r="N2" s="211"/>
      <c r="P2" s="211"/>
      <c r="Q2" s="211"/>
      <c r="R2" s="211"/>
      <c r="S2" s="212"/>
      <c r="T2" s="46" t="s">
        <v>0</v>
      </c>
      <c r="U2" s="47"/>
      <c r="V2" s="47"/>
      <c r="W2" s="47"/>
      <c r="X2" s="211"/>
    </row>
    <row r="3" spans="1:24" ht="32.25" customHeight="1">
      <c r="F3" s="211"/>
      <c r="G3" s="212"/>
      <c r="H3" s="211"/>
      <c r="I3" s="211"/>
      <c r="J3" s="211"/>
      <c r="K3" s="211"/>
      <c r="L3" s="211"/>
      <c r="M3" s="211"/>
      <c r="N3" s="211"/>
      <c r="P3" s="211"/>
      <c r="Q3" s="211"/>
      <c r="R3" s="211"/>
      <c r="S3" s="212"/>
      <c r="T3" s="212"/>
      <c r="U3" s="212"/>
      <c r="V3" s="211"/>
      <c r="W3" s="211"/>
      <c r="X3" s="211"/>
    </row>
    <row r="4" spans="1:24" ht="35.25" customHeight="1">
      <c r="A4" s="283" t="s">
        <v>1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</row>
    <row r="5" spans="1:24">
      <c r="F5" s="211"/>
      <c r="G5" s="212"/>
      <c r="H5" s="211"/>
      <c r="I5" s="211"/>
      <c r="J5" s="211"/>
      <c r="K5" s="211"/>
      <c r="L5" s="211"/>
      <c r="M5" s="211"/>
      <c r="N5" s="211"/>
      <c r="P5" s="211"/>
      <c r="Q5" s="211"/>
      <c r="R5" s="211"/>
      <c r="S5" s="212"/>
      <c r="T5" s="212"/>
      <c r="U5" s="212"/>
      <c r="V5" s="211"/>
      <c r="W5" s="211"/>
      <c r="X5" s="211"/>
    </row>
    <row r="6" spans="1:24" ht="140.25" customHeight="1">
      <c r="A6" s="59" t="s">
        <v>2</v>
      </c>
      <c r="B6" s="59" t="s">
        <v>3</v>
      </c>
      <c r="C6" s="64" t="s">
        <v>4</v>
      </c>
      <c r="D6" s="59" t="s">
        <v>5</v>
      </c>
      <c r="E6" s="59" t="s">
        <v>6</v>
      </c>
      <c r="F6" s="59" t="s">
        <v>7</v>
      </c>
      <c r="G6" s="59" t="s">
        <v>8</v>
      </c>
      <c r="H6" s="59" t="s">
        <v>9</v>
      </c>
      <c r="I6" s="59" t="s">
        <v>10</v>
      </c>
      <c r="J6" s="59" t="s">
        <v>11</v>
      </c>
      <c r="K6" s="59" t="s">
        <v>12</v>
      </c>
      <c r="L6" s="59" t="s">
        <v>13</v>
      </c>
      <c r="M6" s="59" t="s">
        <v>14</v>
      </c>
      <c r="N6" s="59" t="s">
        <v>15</v>
      </c>
      <c r="O6" s="59" t="s">
        <v>16</v>
      </c>
      <c r="P6" s="59" t="s">
        <v>17</v>
      </c>
      <c r="Q6" s="59" t="s">
        <v>18</v>
      </c>
      <c r="R6" s="60" t="s">
        <v>19</v>
      </c>
      <c r="S6" s="59" t="s">
        <v>20</v>
      </c>
      <c r="T6" s="59" t="s">
        <v>21</v>
      </c>
      <c r="U6" s="59" t="s">
        <v>22</v>
      </c>
      <c r="V6" s="59" t="s">
        <v>23</v>
      </c>
      <c r="W6" s="59" t="s">
        <v>24</v>
      </c>
      <c r="X6" s="59" t="s">
        <v>25</v>
      </c>
    </row>
    <row r="7" spans="1:24">
      <c r="A7" s="209">
        <v>1</v>
      </c>
      <c r="B7" s="209">
        <v>2</v>
      </c>
      <c r="C7" s="65">
        <v>3</v>
      </c>
      <c r="D7" s="209">
        <v>4</v>
      </c>
      <c r="E7" s="209">
        <v>5</v>
      </c>
      <c r="F7" s="209">
        <v>6</v>
      </c>
      <c r="G7" s="209">
        <v>7</v>
      </c>
      <c r="H7" s="209">
        <v>8</v>
      </c>
      <c r="I7" s="209">
        <v>9</v>
      </c>
      <c r="J7" s="209">
        <v>10</v>
      </c>
      <c r="K7" s="209">
        <v>11</v>
      </c>
      <c r="L7" s="209">
        <v>12</v>
      </c>
      <c r="M7" s="209">
        <v>13</v>
      </c>
      <c r="N7" s="209">
        <v>14</v>
      </c>
      <c r="O7" s="209">
        <v>15</v>
      </c>
      <c r="P7" s="209">
        <v>16</v>
      </c>
      <c r="Q7" s="209">
        <v>17</v>
      </c>
      <c r="R7" s="209">
        <v>18</v>
      </c>
      <c r="S7" s="209">
        <v>19</v>
      </c>
      <c r="T7" s="209">
        <v>20</v>
      </c>
      <c r="U7" s="209">
        <v>21</v>
      </c>
      <c r="V7" s="209">
        <v>22</v>
      </c>
      <c r="W7" s="209">
        <v>23</v>
      </c>
      <c r="X7" s="209">
        <v>24</v>
      </c>
    </row>
    <row r="8" spans="1:24" ht="17.25" customHeight="1">
      <c r="A8" s="277" t="s">
        <v>26</v>
      </c>
      <c r="B8" s="278"/>
      <c r="C8" s="278"/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278"/>
      <c r="P8" s="278"/>
      <c r="Q8" s="278"/>
      <c r="R8" s="278"/>
      <c r="S8" s="278"/>
      <c r="T8" s="278"/>
      <c r="U8" s="278"/>
      <c r="V8" s="278"/>
      <c r="W8" s="278"/>
      <c r="X8" s="278"/>
    </row>
    <row r="9" spans="1:24" s="1" customFormat="1" ht="108" customHeight="1">
      <c r="A9" s="95" t="s">
        <v>27</v>
      </c>
      <c r="B9" s="95" t="s">
        <v>28</v>
      </c>
      <c r="C9" s="78" t="s">
        <v>29</v>
      </c>
      <c r="D9" s="76" t="s">
        <v>30</v>
      </c>
      <c r="E9" s="76" t="s">
        <v>31</v>
      </c>
      <c r="F9" s="76" t="s">
        <v>32</v>
      </c>
      <c r="G9" s="67" t="s">
        <v>33</v>
      </c>
      <c r="H9" s="72">
        <v>1</v>
      </c>
      <c r="I9" s="95">
        <v>750000000</v>
      </c>
      <c r="J9" s="73" t="s">
        <v>34</v>
      </c>
      <c r="K9" s="73" t="s">
        <v>35</v>
      </c>
      <c r="L9" s="68" t="s">
        <v>36</v>
      </c>
      <c r="M9" s="95" t="s">
        <v>37</v>
      </c>
      <c r="N9" s="77" t="s">
        <v>38</v>
      </c>
      <c r="O9" s="77" t="s">
        <v>39</v>
      </c>
      <c r="P9" s="95">
        <v>245</v>
      </c>
      <c r="Q9" s="68" t="s">
        <v>40</v>
      </c>
      <c r="R9" s="74">
        <v>632488.82208588952</v>
      </c>
      <c r="S9" s="57">
        <v>14.873000000000001</v>
      </c>
      <c r="T9" s="74">
        <v>9407006.25</v>
      </c>
      <c r="U9" s="74">
        <f t="shared" ref="U9:U16" si="0">T9*1.12</f>
        <v>10535847.000000002</v>
      </c>
      <c r="V9" s="95"/>
      <c r="W9" s="95">
        <v>2013</v>
      </c>
      <c r="X9" s="95"/>
    </row>
    <row r="10" spans="1:24" s="1" customFormat="1" ht="102" customHeight="1">
      <c r="A10" s="95" t="s">
        <v>41</v>
      </c>
      <c r="B10" s="95" t="s">
        <v>28</v>
      </c>
      <c r="C10" s="78" t="s">
        <v>29</v>
      </c>
      <c r="D10" s="76" t="s">
        <v>30</v>
      </c>
      <c r="E10" s="76" t="s">
        <v>31</v>
      </c>
      <c r="F10" s="76" t="s">
        <v>42</v>
      </c>
      <c r="G10" s="67" t="s">
        <v>33</v>
      </c>
      <c r="H10" s="72">
        <v>1</v>
      </c>
      <c r="I10" s="95">
        <v>750000000</v>
      </c>
      <c r="J10" s="73" t="s">
        <v>34</v>
      </c>
      <c r="K10" s="73" t="s">
        <v>35</v>
      </c>
      <c r="L10" s="68" t="s">
        <v>36</v>
      </c>
      <c r="M10" s="95" t="s">
        <v>37</v>
      </c>
      <c r="N10" s="77" t="s">
        <v>38</v>
      </c>
      <c r="O10" s="77" t="s">
        <v>39</v>
      </c>
      <c r="P10" s="95">
        <v>245</v>
      </c>
      <c r="Q10" s="68" t="s">
        <v>40</v>
      </c>
      <c r="R10" s="74">
        <v>18029095.899999999</v>
      </c>
      <c r="S10" s="74">
        <v>16.991599999999998</v>
      </c>
      <c r="T10" s="74">
        <v>306343185.88999999</v>
      </c>
      <c r="U10" s="74">
        <f t="shared" si="0"/>
        <v>343104368.19679999</v>
      </c>
      <c r="V10" s="95"/>
      <c r="W10" s="95">
        <v>2013</v>
      </c>
      <c r="X10" s="95"/>
    </row>
    <row r="11" spans="1:24" s="1" customFormat="1" ht="96" customHeight="1">
      <c r="A11" s="95" t="s">
        <v>43</v>
      </c>
      <c r="B11" s="95" t="s">
        <v>28</v>
      </c>
      <c r="C11" s="78" t="s">
        <v>29</v>
      </c>
      <c r="D11" s="76" t="s">
        <v>30</v>
      </c>
      <c r="E11" s="76" t="s">
        <v>31</v>
      </c>
      <c r="F11" s="76" t="s">
        <v>44</v>
      </c>
      <c r="G11" s="67" t="s">
        <v>33</v>
      </c>
      <c r="H11" s="72">
        <v>1</v>
      </c>
      <c r="I11" s="95">
        <v>750000000</v>
      </c>
      <c r="J11" s="73" t="s">
        <v>34</v>
      </c>
      <c r="K11" s="73" t="s">
        <v>35</v>
      </c>
      <c r="L11" s="68" t="s">
        <v>36</v>
      </c>
      <c r="M11" s="95" t="s">
        <v>37</v>
      </c>
      <c r="N11" s="77" t="s">
        <v>38</v>
      </c>
      <c r="O11" s="77" t="s">
        <v>39</v>
      </c>
      <c r="P11" s="95">
        <v>245</v>
      </c>
      <c r="Q11" s="68" t="s">
        <v>40</v>
      </c>
      <c r="R11" s="74">
        <v>32520573.120000001</v>
      </c>
      <c r="S11" s="74">
        <v>14.873000000000001</v>
      </c>
      <c r="T11" s="74">
        <v>483678484.00999999</v>
      </c>
      <c r="U11" s="74">
        <v>541719902.10000002</v>
      </c>
      <c r="V11" s="95"/>
      <c r="W11" s="95">
        <v>2013</v>
      </c>
      <c r="X11" s="95"/>
    </row>
    <row r="12" spans="1:24" s="1" customFormat="1" ht="102.75" customHeight="1">
      <c r="A12" s="95" t="s">
        <v>45</v>
      </c>
      <c r="B12" s="95" t="s">
        <v>28</v>
      </c>
      <c r="C12" s="78" t="s">
        <v>29</v>
      </c>
      <c r="D12" s="76" t="s">
        <v>30</v>
      </c>
      <c r="E12" s="76" t="s">
        <v>31</v>
      </c>
      <c r="F12" s="76" t="s">
        <v>46</v>
      </c>
      <c r="G12" s="67" t="s">
        <v>33</v>
      </c>
      <c r="H12" s="72">
        <v>1</v>
      </c>
      <c r="I12" s="95">
        <v>750000000</v>
      </c>
      <c r="J12" s="73" t="s">
        <v>34</v>
      </c>
      <c r="K12" s="73" t="s">
        <v>35</v>
      </c>
      <c r="L12" s="68" t="s">
        <v>47</v>
      </c>
      <c r="M12" s="95" t="s">
        <v>37</v>
      </c>
      <c r="N12" s="77" t="s">
        <v>38</v>
      </c>
      <c r="O12" s="77" t="s">
        <v>39</v>
      </c>
      <c r="P12" s="95">
        <v>245</v>
      </c>
      <c r="Q12" s="68" t="s">
        <v>40</v>
      </c>
      <c r="R12" s="74">
        <v>873878</v>
      </c>
      <c r="S12" s="74">
        <v>14.872999999999999</v>
      </c>
      <c r="T12" s="74">
        <v>12997187.49</v>
      </c>
      <c r="U12" s="74">
        <f t="shared" si="0"/>
        <v>14556849.988800002</v>
      </c>
      <c r="V12" s="95"/>
      <c r="W12" s="95">
        <v>2013</v>
      </c>
      <c r="X12" s="95"/>
    </row>
    <row r="13" spans="1:24" s="1" customFormat="1" ht="111" customHeight="1">
      <c r="A13" s="95" t="s">
        <v>48</v>
      </c>
      <c r="B13" s="95" t="s">
        <v>28</v>
      </c>
      <c r="C13" s="78" t="s">
        <v>29</v>
      </c>
      <c r="D13" s="76" t="s">
        <v>30</v>
      </c>
      <c r="E13" s="76" t="s">
        <v>31</v>
      </c>
      <c r="F13" s="76" t="s">
        <v>49</v>
      </c>
      <c r="G13" s="67" t="s">
        <v>33</v>
      </c>
      <c r="H13" s="72">
        <v>1</v>
      </c>
      <c r="I13" s="95">
        <v>750000000</v>
      </c>
      <c r="J13" s="73" t="s">
        <v>34</v>
      </c>
      <c r="K13" s="73" t="s">
        <v>35</v>
      </c>
      <c r="L13" s="68" t="s">
        <v>50</v>
      </c>
      <c r="M13" s="95" t="s">
        <v>37</v>
      </c>
      <c r="N13" s="77" t="s">
        <v>38</v>
      </c>
      <c r="O13" s="77" t="s">
        <v>39</v>
      </c>
      <c r="P13" s="95">
        <v>245</v>
      </c>
      <c r="Q13" s="68" t="s">
        <v>40</v>
      </c>
      <c r="R13" s="74">
        <v>21513346.23</v>
      </c>
      <c r="S13" s="74">
        <v>13.803000000000001</v>
      </c>
      <c r="T13" s="74">
        <v>296948718.00999999</v>
      </c>
      <c r="U13" s="74">
        <f t="shared" si="0"/>
        <v>332582564.17120004</v>
      </c>
      <c r="V13" s="95"/>
      <c r="W13" s="95">
        <v>2013</v>
      </c>
      <c r="X13" s="95"/>
    </row>
    <row r="14" spans="1:24" s="1" customFormat="1" ht="102.75" customHeight="1">
      <c r="A14" s="95" t="s">
        <v>51</v>
      </c>
      <c r="B14" s="95" t="s">
        <v>28</v>
      </c>
      <c r="C14" s="78" t="s">
        <v>29</v>
      </c>
      <c r="D14" s="76" t="s">
        <v>30</v>
      </c>
      <c r="E14" s="76" t="s">
        <v>31</v>
      </c>
      <c r="F14" s="76" t="s">
        <v>52</v>
      </c>
      <c r="G14" s="67" t="s">
        <v>33</v>
      </c>
      <c r="H14" s="72">
        <v>1</v>
      </c>
      <c r="I14" s="95">
        <v>750000000</v>
      </c>
      <c r="J14" s="73" t="s">
        <v>34</v>
      </c>
      <c r="K14" s="73" t="s">
        <v>35</v>
      </c>
      <c r="L14" s="68" t="s">
        <v>50</v>
      </c>
      <c r="M14" s="95" t="s">
        <v>37</v>
      </c>
      <c r="N14" s="77" t="s">
        <v>38</v>
      </c>
      <c r="O14" s="77" t="s">
        <v>39</v>
      </c>
      <c r="P14" s="95">
        <v>245</v>
      </c>
      <c r="Q14" s="68" t="s">
        <v>40</v>
      </c>
      <c r="R14" s="74">
        <v>474256.9161554192</v>
      </c>
      <c r="S14" s="74">
        <v>16.595700000000001</v>
      </c>
      <c r="T14" s="74">
        <v>7870625.5</v>
      </c>
      <c r="U14" s="74">
        <f t="shared" si="0"/>
        <v>8815100.5600000005</v>
      </c>
      <c r="V14" s="95"/>
      <c r="W14" s="95">
        <v>2013</v>
      </c>
      <c r="X14" s="95"/>
    </row>
    <row r="15" spans="1:24" ht="119.25" customHeight="1">
      <c r="A15" s="95" t="s">
        <v>53</v>
      </c>
      <c r="B15" s="95" t="s">
        <v>28</v>
      </c>
      <c r="C15" s="78" t="s">
        <v>29</v>
      </c>
      <c r="D15" s="76" t="s">
        <v>30</v>
      </c>
      <c r="E15" s="76" t="s">
        <v>31</v>
      </c>
      <c r="F15" s="76" t="s">
        <v>54</v>
      </c>
      <c r="G15" s="67" t="s">
        <v>33</v>
      </c>
      <c r="H15" s="72">
        <v>1</v>
      </c>
      <c r="I15" s="95">
        <v>750000000</v>
      </c>
      <c r="J15" s="73" t="s">
        <v>34</v>
      </c>
      <c r="K15" s="73" t="s">
        <v>35</v>
      </c>
      <c r="L15" s="68" t="s">
        <v>55</v>
      </c>
      <c r="M15" s="95" t="s">
        <v>37</v>
      </c>
      <c r="N15" s="77" t="s">
        <v>38</v>
      </c>
      <c r="O15" s="77" t="s">
        <v>39</v>
      </c>
      <c r="P15" s="95">
        <v>245</v>
      </c>
      <c r="Q15" s="68" t="s">
        <v>40</v>
      </c>
      <c r="R15" s="74">
        <v>997781.4548399999</v>
      </c>
      <c r="S15" s="74">
        <v>16.6813</v>
      </c>
      <c r="T15" s="74">
        <v>16644291.779999999</v>
      </c>
      <c r="U15" s="74">
        <v>18641606.800000001</v>
      </c>
      <c r="V15" s="95"/>
      <c r="W15" s="95">
        <v>2013</v>
      </c>
      <c r="X15" s="74"/>
    </row>
    <row r="16" spans="1:24" ht="105" customHeight="1">
      <c r="A16" s="95" t="s">
        <v>56</v>
      </c>
      <c r="B16" s="95" t="s">
        <v>28</v>
      </c>
      <c r="C16" s="78" t="s">
        <v>29</v>
      </c>
      <c r="D16" s="76" t="s">
        <v>30</v>
      </c>
      <c r="E16" s="76" t="s">
        <v>31</v>
      </c>
      <c r="F16" s="76" t="s">
        <v>57</v>
      </c>
      <c r="G16" s="67" t="s">
        <v>33</v>
      </c>
      <c r="H16" s="72">
        <v>1</v>
      </c>
      <c r="I16" s="95">
        <v>750000000</v>
      </c>
      <c r="J16" s="73" t="s">
        <v>34</v>
      </c>
      <c r="K16" s="73" t="s">
        <v>35</v>
      </c>
      <c r="L16" s="68" t="s">
        <v>58</v>
      </c>
      <c r="M16" s="95" t="s">
        <v>37</v>
      </c>
      <c r="N16" s="77" t="s">
        <v>38</v>
      </c>
      <c r="O16" s="77" t="s">
        <v>39</v>
      </c>
      <c r="P16" s="95">
        <v>245</v>
      </c>
      <c r="Q16" s="68" t="s">
        <v>40</v>
      </c>
      <c r="R16" s="74">
        <v>3873435.46</v>
      </c>
      <c r="S16" s="74">
        <v>15.236800000000001</v>
      </c>
      <c r="T16" s="74">
        <v>59018761.420000002</v>
      </c>
      <c r="U16" s="74">
        <f t="shared" si="0"/>
        <v>66101012.790400006</v>
      </c>
      <c r="V16" s="95"/>
      <c r="W16" s="95">
        <v>2013</v>
      </c>
      <c r="X16" s="74"/>
    </row>
    <row r="17" spans="1:27" s="1" customFormat="1" ht="109.5" customHeight="1">
      <c r="A17" s="95" t="s">
        <v>59</v>
      </c>
      <c r="B17" s="95" t="s">
        <v>28</v>
      </c>
      <c r="C17" s="76" t="s">
        <v>60</v>
      </c>
      <c r="D17" s="76" t="s">
        <v>61</v>
      </c>
      <c r="E17" s="76" t="s">
        <v>62</v>
      </c>
      <c r="F17" s="76" t="s">
        <v>63</v>
      </c>
      <c r="G17" s="67" t="s">
        <v>64</v>
      </c>
      <c r="H17" s="72">
        <v>0.5</v>
      </c>
      <c r="I17" s="95">
        <v>750000000</v>
      </c>
      <c r="J17" s="73" t="s">
        <v>34</v>
      </c>
      <c r="K17" s="73" t="s">
        <v>65</v>
      </c>
      <c r="L17" s="68" t="s">
        <v>66</v>
      </c>
      <c r="M17" s="95" t="s">
        <v>37</v>
      </c>
      <c r="N17" s="77" t="s">
        <v>67</v>
      </c>
      <c r="O17" s="77" t="s">
        <v>68</v>
      </c>
      <c r="P17" s="95">
        <v>166</v>
      </c>
      <c r="Q17" s="68" t="s">
        <v>69</v>
      </c>
      <c r="R17" s="74">
        <v>146415</v>
      </c>
      <c r="S17" s="74">
        <v>2212.5</v>
      </c>
      <c r="T17" s="74">
        <v>323943187.5</v>
      </c>
      <c r="U17" s="74">
        <f>T17*1.12</f>
        <v>362816370.00000006</v>
      </c>
      <c r="V17" s="95"/>
      <c r="W17" s="95">
        <v>2014</v>
      </c>
      <c r="X17" s="95"/>
    </row>
    <row r="18" spans="1:27" s="1" customFormat="1" ht="111.75" customHeight="1">
      <c r="A18" s="95" t="s">
        <v>70</v>
      </c>
      <c r="B18" s="95" t="s">
        <v>28</v>
      </c>
      <c r="C18" s="76" t="s">
        <v>60</v>
      </c>
      <c r="D18" s="76" t="s">
        <v>61</v>
      </c>
      <c r="E18" s="76" t="s">
        <v>62</v>
      </c>
      <c r="F18" s="76" t="s">
        <v>63</v>
      </c>
      <c r="G18" s="67" t="s">
        <v>64</v>
      </c>
      <c r="H18" s="72">
        <v>0.5</v>
      </c>
      <c r="I18" s="95">
        <v>750000000</v>
      </c>
      <c r="J18" s="73" t="s">
        <v>34</v>
      </c>
      <c r="K18" s="73" t="s">
        <v>65</v>
      </c>
      <c r="L18" s="68" t="s">
        <v>71</v>
      </c>
      <c r="M18" s="95" t="s">
        <v>37</v>
      </c>
      <c r="N18" s="77" t="s">
        <v>67</v>
      </c>
      <c r="O18" s="77" t="s">
        <v>68</v>
      </c>
      <c r="P18" s="95">
        <v>166</v>
      </c>
      <c r="Q18" s="68" t="s">
        <v>69</v>
      </c>
      <c r="R18" s="74">
        <v>146415</v>
      </c>
      <c r="S18" s="74">
        <v>2212.5</v>
      </c>
      <c r="T18" s="74">
        <f>R18*S18</f>
        <v>323943187.5</v>
      </c>
      <c r="U18" s="74">
        <f>T18*1.12</f>
        <v>362816370.00000006</v>
      </c>
      <c r="V18" s="95"/>
      <c r="W18" s="95">
        <v>2014</v>
      </c>
      <c r="X18" s="95"/>
    </row>
    <row r="19" spans="1:27" s="17" customFormat="1" ht="109.5" customHeight="1">
      <c r="A19" s="95" t="s">
        <v>72</v>
      </c>
      <c r="B19" s="95" t="s">
        <v>28</v>
      </c>
      <c r="C19" s="76" t="s">
        <v>73</v>
      </c>
      <c r="D19" s="71" t="s">
        <v>74</v>
      </c>
      <c r="E19" s="71" t="s">
        <v>75</v>
      </c>
      <c r="F19" s="71" t="s">
        <v>76</v>
      </c>
      <c r="G19" s="67" t="s">
        <v>77</v>
      </c>
      <c r="H19" s="72">
        <v>0</v>
      </c>
      <c r="I19" s="95">
        <v>750000000</v>
      </c>
      <c r="J19" s="73" t="s">
        <v>34</v>
      </c>
      <c r="K19" s="73" t="s">
        <v>78</v>
      </c>
      <c r="L19" s="68" t="s">
        <v>79</v>
      </c>
      <c r="M19" s="95" t="s">
        <v>37</v>
      </c>
      <c r="N19" s="77" t="s">
        <v>80</v>
      </c>
      <c r="O19" s="77" t="s">
        <v>68</v>
      </c>
      <c r="P19" s="95">
        <v>796</v>
      </c>
      <c r="Q19" s="71" t="s">
        <v>81</v>
      </c>
      <c r="R19" s="89">
        <v>8</v>
      </c>
      <c r="S19" s="79">
        <f>70800</f>
        <v>70800</v>
      </c>
      <c r="T19" s="79">
        <f>R19*S19</f>
        <v>566400</v>
      </c>
      <c r="U19" s="74">
        <f t="shared" ref="U19:U59" si="1">T19*1.12</f>
        <v>634368.00000000012</v>
      </c>
      <c r="V19" s="95"/>
      <c r="W19" s="95">
        <v>2014</v>
      </c>
      <c r="X19" s="95"/>
    </row>
    <row r="20" spans="1:27" s="17" customFormat="1" ht="105.75" customHeight="1">
      <c r="A20" s="95" t="s">
        <v>82</v>
      </c>
      <c r="B20" s="95" t="s">
        <v>28</v>
      </c>
      <c r="C20" s="71" t="s">
        <v>83</v>
      </c>
      <c r="D20" s="71" t="s">
        <v>84</v>
      </c>
      <c r="E20" s="71" t="s">
        <v>85</v>
      </c>
      <c r="F20" s="71" t="s">
        <v>76</v>
      </c>
      <c r="G20" s="67" t="s">
        <v>77</v>
      </c>
      <c r="H20" s="72">
        <v>0</v>
      </c>
      <c r="I20" s="95">
        <v>750000000</v>
      </c>
      <c r="J20" s="73" t="s">
        <v>34</v>
      </c>
      <c r="K20" s="73" t="s">
        <v>78</v>
      </c>
      <c r="L20" s="68" t="s">
        <v>79</v>
      </c>
      <c r="M20" s="95" t="s">
        <v>37</v>
      </c>
      <c r="N20" s="77" t="s">
        <v>80</v>
      </c>
      <c r="O20" s="77" t="s">
        <v>68</v>
      </c>
      <c r="P20" s="95">
        <v>796</v>
      </c>
      <c r="Q20" s="71" t="s">
        <v>81</v>
      </c>
      <c r="R20" s="89">
        <v>5</v>
      </c>
      <c r="S20" s="79">
        <f>81000</f>
        <v>81000</v>
      </c>
      <c r="T20" s="79">
        <f>R20*S20</f>
        <v>405000</v>
      </c>
      <c r="U20" s="74">
        <f t="shared" si="1"/>
        <v>453600.00000000006</v>
      </c>
      <c r="V20" s="95"/>
      <c r="W20" s="95">
        <v>2014</v>
      </c>
      <c r="X20" s="95"/>
    </row>
    <row r="21" spans="1:27" s="17" customFormat="1" ht="109.5" customHeight="1">
      <c r="A21" s="95" t="s">
        <v>86</v>
      </c>
      <c r="B21" s="95" t="s">
        <v>28</v>
      </c>
      <c r="C21" s="71" t="s">
        <v>83</v>
      </c>
      <c r="D21" s="71" t="s">
        <v>84</v>
      </c>
      <c r="E21" s="71" t="s">
        <v>85</v>
      </c>
      <c r="F21" s="71" t="s">
        <v>76</v>
      </c>
      <c r="G21" s="67" t="s">
        <v>77</v>
      </c>
      <c r="H21" s="72">
        <v>0</v>
      </c>
      <c r="I21" s="95">
        <v>750000000</v>
      </c>
      <c r="J21" s="73" t="s">
        <v>34</v>
      </c>
      <c r="K21" s="73" t="s">
        <v>78</v>
      </c>
      <c r="L21" s="68" t="s">
        <v>79</v>
      </c>
      <c r="M21" s="95" t="s">
        <v>37</v>
      </c>
      <c r="N21" s="77" t="s">
        <v>80</v>
      </c>
      <c r="O21" s="77" t="s">
        <v>68</v>
      </c>
      <c r="P21" s="95">
        <v>796</v>
      </c>
      <c r="Q21" s="71" t="s">
        <v>81</v>
      </c>
      <c r="R21" s="89">
        <v>5</v>
      </c>
      <c r="S21" s="79">
        <v>72000</v>
      </c>
      <c r="T21" s="79">
        <f>R21*S21</f>
        <v>360000</v>
      </c>
      <c r="U21" s="74">
        <f t="shared" si="1"/>
        <v>403200.00000000006</v>
      </c>
      <c r="V21" s="95"/>
      <c r="W21" s="95">
        <v>2014</v>
      </c>
      <c r="X21" s="95"/>
      <c r="Y21" s="18"/>
      <c r="Z21" s="19"/>
      <c r="AA21" s="19"/>
    </row>
    <row r="22" spans="1:27" s="32" customFormat="1" ht="117.75" customHeight="1">
      <c r="A22" s="95" t="s">
        <v>87</v>
      </c>
      <c r="B22" s="95" t="s">
        <v>28</v>
      </c>
      <c r="C22" s="78" t="s">
        <v>88</v>
      </c>
      <c r="D22" s="71" t="s">
        <v>89</v>
      </c>
      <c r="E22" s="71" t="s">
        <v>90</v>
      </c>
      <c r="F22" s="71" t="s">
        <v>76</v>
      </c>
      <c r="G22" s="67" t="s">
        <v>77</v>
      </c>
      <c r="H22" s="72">
        <v>0</v>
      </c>
      <c r="I22" s="95">
        <v>750000000</v>
      </c>
      <c r="J22" s="73" t="s">
        <v>34</v>
      </c>
      <c r="K22" s="73" t="s">
        <v>91</v>
      </c>
      <c r="L22" s="68" t="s">
        <v>92</v>
      </c>
      <c r="M22" s="95" t="s">
        <v>37</v>
      </c>
      <c r="N22" s="77" t="s">
        <v>93</v>
      </c>
      <c r="O22" s="77" t="s">
        <v>68</v>
      </c>
      <c r="P22" s="95">
        <v>796</v>
      </c>
      <c r="Q22" s="71" t="s">
        <v>81</v>
      </c>
      <c r="R22" s="80">
        <v>4</v>
      </c>
      <c r="S22" s="79">
        <v>20000</v>
      </c>
      <c r="T22" s="79">
        <f t="shared" ref="T22:T79" si="2">R22*S22</f>
        <v>80000</v>
      </c>
      <c r="U22" s="74">
        <f t="shared" si="1"/>
        <v>89600.000000000015</v>
      </c>
      <c r="V22" s="95"/>
      <c r="W22" s="95">
        <v>2014</v>
      </c>
      <c r="X22" s="95"/>
      <c r="Y22" s="30"/>
      <c r="Z22" s="31"/>
      <c r="AA22" s="31"/>
    </row>
    <row r="23" spans="1:27" s="58" customFormat="1" ht="126" customHeight="1">
      <c r="A23" s="95" t="s">
        <v>94</v>
      </c>
      <c r="B23" s="95" t="s">
        <v>28</v>
      </c>
      <c r="C23" s="78" t="s">
        <v>95</v>
      </c>
      <c r="D23" s="71" t="s">
        <v>96</v>
      </c>
      <c r="E23" s="82" t="s">
        <v>97</v>
      </c>
      <c r="F23" s="71" t="s">
        <v>76</v>
      </c>
      <c r="G23" s="67" t="s">
        <v>77</v>
      </c>
      <c r="H23" s="72">
        <v>0.6</v>
      </c>
      <c r="I23" s="95">
        <v>750000000</v>
      </c>
      <c r="J23" s="73" t="s">
        <v>34</v>
      </c>
      <c r="K23" s="73" t="s">
        <v>91</v>
      </c>
      <c r="L23" s="68" t="s">
        <v>98</v>
      </c>
      <c r="M23" s="95" t="s">
        <v>37</v>
      </c>
      <c r="N23" s="77" t="s">
        <v>93</v>
      </c>
      <c r="O23" s="77" t="s">
        <v>68</v>
      </c>
      <c r="P23" s="95">
        <v>796</v>
      </c>
      <c r="Q23" s="71" t="s">
        <v>81</v>
      </c>
      <c r="R23" s="71">
        <v>20</v>
      </c>
      <c r="S23" s="79">
        <v>48000</v>
      </c>
      <c r="T23" s="79">
        <f t="shared" si="2"/>
        <v>960000</v>
      </c>
      <c r="U23" s="74">
        <f t="shared" si="1"/>
        <v>1075200</v>
      </c>
      <c r="V23" s="95" t="s">
        <v>99</v>
      </c>
      <c r="W23" s="95">
        <v>2014</v>
      </c>
      <c r="X23" s="95"/>
      <c r="Y23" s="124"/>
      <c r="Z23" s="123"/>
      <c r="AA23" s="123"/>
    </row>
    <row r="24" spans="1:27" s="32" customFormat="1" ht="102.75" customHeight="1">
      <c r="A24" s="95" t="s">
        <v>100</v>
      </c>
      <c r="B24" s="95" t="s">
        <v>28</v>
      </c>
      <c r="C24" s="78" t="s">
        <v>101</v>
      </c>
      <c r="D24" s="71" t="s">
        <v>102</v>
      </c>
      <c r="E24" s="71" t="s">
        <v>103</v>
      </c>
      <c r="F24" s="71" t="s">
        <v>76</v>
      </c>
      <c r="G24" s="67" t="s">
        <v>77</v>
      </c>
      <c r="H24" s="72">
        <v>0</v>
      </c>
      <c r="I24" s="95">
        <v>750000000</v>
      </c>
      <c r="J24" s="73" t="s">
        <v>34</v>
      </c>
      <c r="K24" s="73" t="s">
        <v>91</v>
      </c>
      <c r="L24" s="68" t="s">
        <v>98</v>
      </c>
      <c r="M24" s="95" t="s">
        <v>37</v>
      </c>
      <c r="N24" s="77" t="s">
        <v>93</v>
      </c>
      <c r="O24" s="77" t="s">
        <v>68</v>
      </c>
      <c r="P24" s="95">
        <v>796</v>
      </c>
      <c r="Q24" s="71" t="s">
        <v>81</v>
      </c>
      <c r="R24" s="71">
        <v>8</v>
      </c>
      <c r="S24" s="81">
        <v>37800</v>
      </c>
      <c r="T24" s="79">
        <f t="shared" si="2"/>
        <v>302400</v>
      </c>
      <c r="U24" s="74">
        <f t="shared" si="1"/>
        <v>338688.00000000006</v>
      </c>
      <c r="V24" s="95"/>
      <c r="W24" s="95">
        <v>2014</v>
      </c>
      <c r="X24" s="95"/>
      <c r="Y24" s="33"/>
      <c r="Z24" s="31"/>
      <c r="AA24" s="31"/>
    </row>
    <row r="25" spans="1:27" s="32" customFormat="1" ht="121.5" customHeight="1">
      <c r="A25" s="95" t="s">
        <v>104</v>
      </c>
      <c r="B25" s="95" t="s">
        <v>28</v>
      </c>
      <c r="C25" s="78" t="s">
        <v>105</v>
      </c>
      <c r="D25" s="52" t="s">
        <v>106</v>
      </c>
      <c r="E25" s="53" t="s">
        <v>107</v>
      </c>
      <c r="F25" s="71" t="s">
        <v>76</v>
      </c>
      <c r="G25" s="67" t="s">
        <v>77</v>
      </c>
      <c r="H25" s="72">
        <v>0</v>
      </c>
      <c r="I25" s="95">
        <v>750000000</v>
      </c>
      <c r="J25" s="73" t="s">
        <v>34</v>
      </c>
      <c r="K25" s="73" t="s">
        <v>91</v>
      </c>
      <c r="L25" s="68" t="s">
        <v>92</v>
      </c>
      <c r="M25" s="95" t="s">
        <v>37</v>
      </c>
      <c r="N25" s="77" t="s">
        <v>93</v>
      </c>
      <c r="O25" s="77" t="s">
        <v>68</v>
      </c>
      <c r="P25" s="95">
        <v>796</v>
      </c>
      <c r="Q25" s="71" t="s">
        <v>81</v>
      </c>
      <c r="R25" s="71">
        <v>1</v>
      </c>
      <c r="S25" s="79">
        <v>84000</v>
      </c>
      <c r="T25" s="79">
        <f t="shared" si="2"/>
        <v>84000</v>
      </c>
      <c r="U25" s="74">
        <f t="shared" si="1"/>
        <v>94080.000000000015</v>
      </c>
      <c r="V25" s="95"/>
      <c r="W25" s="95">
        <v>2014</v>
      </c>
      <c r="X25" s="95"/>
      <c r="Y25" s="30"/>
      <c r="Z25" s="31"/>
      <c r="AA25" s="31"/>
    </row>
    <row r="26" spans="1:27" s="32" customFormat="1" ht="114" customHeight="1">
      <c r="A26" s="95" t="s">
        <v>108</v>
      </c>
      <c r="B26" s="95" t="s">
        <v>28</v>
      </c>
      <c r="C26" s="102" t="s">
        <v>109</v>
      </c>
      <c r="D26" s="82" t="s">
        <v>110</v>
      </c>
      <c r="E26" s="53" t="s">
        <v>111</v>
      </c>
      <c r="F26" s="71" t="s">
        <v>76</v>
      </c>
      <c r="G26" s="67" t="s">
        <v>77</v>
      </c>
      <c r="H26" s="72">
        <v>0</v>
      </c>
      <c r="I26" s="95">
        <v>750000000</v>
      </c>
      <c r="J26" s="73" t="s">
        <v>34</v>
      </c>
      <c r="K26" s="73" t="s">
        <v>91</v>
      </c>
      <c r="L26" s="68" t="s">
        <v>92</v>
      </c>
      <c r="M26" s="95" t="s">
        <v>37</v>
      </c>
      <c r="N26" s="77" t="s">
        <v>93</v>
      </c>
      <c r="O26" s="77" t="s">
        <v>68</v>
      </c>
      <c r="P26" s="95">
        <v>796</v>
      </c>
      <c r="Q26" s="71" t="s">
        <v>81</v>
      </c>
      <c r="R26" s="52">
        <v>1</v>
      </c>
      <c r="S26" s="79">
        <v>68000</v>
      </c>
      <c r="T26" s="79">
        <f t="shared" si="2"/>
        <v>68000</v>
      </c>
      <c r="U26" s="74">
        <f t="shared" si="1"/>
        <v>76160</v>
      </c>
      <c r="V26" s="95"/>
      <c r="W26" s="95">
        <v>2014</v>
      </c>
      <c r="X26" s="95"/>
      <c r="Y26" s="30"/>
      <c r="Z26" s="31"/>
      <c r="AA26" s="31"/>
    </row>
    <row r="27" spans="1:27" s="32" customFormat="1" ht="123" customHeight="1">
      <c r="A27" s="95" t="s">
        <v>112</v>
      </c>
      <c r="B27" s="95" t="s">
        <v>28</v>
      </c>
      <c r="C27" s="102" t="s">
        <v>113</v>
      </c>
      <c r="D27" s="82" t="s">
        <v>110</v>
      </c>
      <c r="E27" s="53" t="s">
        <v>114</v>
      </c>
      <c r="F27" s="71" t="s">
        <v>76</v>
      </c>
      <c r="G27" s="67" t="s">
        <v>77</v>
      </c>
      <c r="H27" s="72">
        <v>0</v>
      </c>
      <c r="I27" s="95">
        <v>750000000</v>
      </c>
      <c r="J27" s="73" t="s">
        <v>34</v>
      </c>
      <c r="K27" s="73" t="s">
        <v>91</v>
      </c>
      <c r="L27" s="68" t="s">
        <v>92</v>
      </c>
      <c r="M27" s="95" t="s">
        <v>37</v>
      </c>
      <c r="N27" s="77" t="s">
        <v>93</v>
      </c>
      <c r="O27" s="77" t="s">
        <v>68</v>
      </c>
      <c r="P27" s="95">
        <v>796</v>
      </c>
      <c r="Q27" s="71" t="s">
        <v>81</v>
      </c>
      <c r="R27" s="80">
        <v>2</v>
      </c>
      <c r="S27" s="79">
        <v>84000</v>
      </c>
      <c r="T27" s="79">
        <f t="shared" si="2"/>
        <v>168000</v>
      </c>
      <c r="U27" s="74">
        <f t="shared" si="1"/>
        <v>188160.00000000003</v>
      </c>
      <c r="V27" s="95"/>
      <c r="W27" s="95">
        <v>2014</v>
      </c>
      <c r="X27" s="95"/>
      <c r="Y27" s="30"/>
      <c r="Z27" s="31"/>
      <c r="AA27" s="31"/>
    </row>
    <row r="28" spans="1:27" s="32" customFormat="1" ht="132" customHeight="1">
      <c r="A28" s="95" t="s">
        <v>115</v>
      </c>
      <c r="B28" s="95" t="s">
        <v>28</v>
      </c>
      <c r="C28" s="102" t="s">
        <v>116</v>
      </c>
      <c r="D28" s="82" t="s">
        <v>110</v>
      </c>
      <c r="E28" s="53" t="s">
        <v>117</v>
      </c>
      <c r="F28" s="71" t="s">
        <v>76</v>
      </c>
      <c r="G28" s="67" t="s">
        <v>77</v>
      </c>
      <c r="H28" s="72">
        <v>0</v>
      </c>
      <c r="I28" s="95">
        <v>750000000</v>
      </c>
      <c r="J28" s="73" t="s">
        <v>34</v>
      </c>
      <c r="K28" s="73" t="s">
        <v>91</v>
      </c>
      <c r="L28" s="68" t="s">
        <v>92</v>
      </c>
      <c r="M28" s="95" t="s">
        <v>37</v>
      </c>
      <c r="N28" s="77" t="s">
        <v>93</v>
      </c>
      <c r="O28" s="77" t="s">
        <v>68</v>
      </c>
      <c r="P28" s="95">
        <v>796</v>
      </c>
      <c r="Q28" s="71" t="s">
        <v>81</v>
      </c>
      <c r="R28" s="80">
        <v>1</v>
      </c>
      <c r="S28" s="79">
        <v>68000</v>
      </c>
      <c r="T28" s="79">
        <f t="shared" si="2"/>
        <v>68000</v>
      </c>
      <c r="U28" s="74">
        <f t="shared" si="1"/>
        <v>76160</v>
      </c>
      <c r="V28" s="95"/>
      <c r="W28" s="95">
        <v>2014</v>
      </c>
      <c r="X28" s="95"/>
      <c r="Y28" s="30"/>
      <c r="Z28" s="31"/>
      <c r="AA28" s="31"/>
    </row>
    <row r="29" spans="1:27" s="32" customFormat="1" ht="136.5" customHeight="1">
      <c r="A29" s="95" t="s">
        <v>118</v>
      </c>
      <c r="B29" s="95" t="s">
        <v>28</v>
      </c>
      <c r="C29" s="78" t="s">
        <v>119</v>
      </c>
      <c r="D29" s="82" t="s">
        <v>110</v>
      </c>
      <c r="E29" s="53" t="s">
        <v>120</v>
      </c>
      <c r="F29" s="71" t="s">
        <v>76</v>
      </c>
      <c r="G29" s="67" t="s">
        <v>77</v>
      </c>
      <c r="H29" s="72">
        <v>0</v>
      </c>
      <c r="I29" s="95">
        <v>750000000</v>
      </c>
      <c r="J29" s="73" t="s">
        <v>34</v>
      </c>
      <c r="K29" s="73" t="s">
        <v>91</v>
      </c>
      <c r="L29" s="68" t="s">
        <v>92</v>
      </c>
      <c r="M29" s="95" t="s">
        <v>37</v>
      </c>
      <c r="N29" s="77" t="s">
        <v>93</v>
      </c>
      <c r="O29" s="77" t="s">
        <v>68</v>
      </c>
      <c r="P29" s="95">
        <v>796</v>
      </c>
      <c r="Q29" s="71" t="s">
        <v>81</v>
      </c>
      <c r="R29" s="80">
        <v>1</v>
      </c>
      <c r="S29" s="79">
        <v>84000</v>
      </c>
      <c r="T29" s="79">
        <f t="shared" si="2"/>
        <v>84000</v>
      </c>
      <c r="U29" s="74">
        <f t="shared" si="1"/>
        <v>94080.000000000015</v>
      </c>
      <c r="V29" s="95"/>
      <c r="W29" s="95">
        <v>2014</v>
      </c>
      <c r="X29" s="95"/>
      <c r="Y29" s="30"/>
      <c r="Z29" s="31"/>
      <c r="AA29" s="31"/>
    </row>
    <row r="30" spans="1:27" s="32" customFormat="1" ht="121.5" customHeight="1">
      <c r="A30" s="95" t="s">
        <v>121</v>
      </c>
      <c r="B30" s="95" t="s">
        <v>28</v>
      </c>
      <c r="C30" s="102" t="s">
        <v>122</v>
      </c>
      <c r="D30" s="80" t="s">
        <v>123</v>
      </c>
      <c r="E30" s="53" t="s">
        <v>124</v>
      </c>
      <c r="F30" s="71" t="s">
        <v>76</v>
      </c>
      <c r="G30" s="67" t="s">
        <v>77</v>
      </c>
      <c r="H30" s="72">
        <v>0</v>
      </c>
      <c r="I30" s="95">
        <v>750000000</v>
      </c>
      <c r="J30" s="73" t="s">
        <v>34</v>
      </c>
      <c r="K30" s="73" t="s">
        <v>91</v>
      </c>
      <c r="L30" s="68" t="s">
        <v>92</v>
      </c>
      <c r="M30" s="95" t="s">
        <v>37</v>
      </c>
      <c r="N30" s="77" t="s">
        <v>93</v>
      </c>
      <c r="O30" s="77" t="s">
        <v>68</v>
      </c>
      <c r="P30" s="95">
        <v>796</v>
      </c>
      <c r="Q30" s="71" t="s">
        <v>81</v>
      </c>
      <c r="R30" s="80">
        <v>10</v>
      </c>
      <c r="S30" s="79">
        <v>14300</v>
      </c>
      <c r="T30" s="79">
        <f t="shared" si="2"/>
        <v>143000</v>
      </c>
      <c r="U30" s="74">
        <f t="shared" si="1"/>
        <v>160160.00000000003</v>
      </c>
      <c r="V30" s="95"/>
      <c r="W30" s="95">
        <v>2014</v>
      </c>
      <c r="X30" s="95"/>
      <c r="Y30" s="30"/>
      <c r="Z30" s="31"/>
      <c r="AA30" s="31"/>
    </row>
    <row r="31" spans="1:27" s="58" customFormat="1" ht="137.25" customHeight="1">
      <c r="A31" s="95" t="s">
        <v>125</v>
      </c>
      <c r="B31" s="95" t="s">
        <v>28</v>
      </c>
      <c r="C31" s="102" t="s">
        <v>126</v>
      </c>
      <c r="D31" s="80" t="s">
        <v>127</v>
      </c>
      <c r="E31" s="80" t="s">
        <v>128</v>
      </c>
      <c r="F31" s="71" t="s">
        <v>76</v>
      </c>
      <c r="G31" s="67" t="s">
        <v>77</v>
      </c>
      <c r="H31" s="72">
        <v>0</v>
      </c>
      <c r="I31" s="95">
        <v>750000000</v>
      </c>
      <c r="J31" s="73" t="s">
        <v>34</v>
      </c>
      <c r="K31" s="73" t="s">
        <v>91</v>
      </c>
      <c r="L31" s="68" t="s">
        <v>92</v>
      </c>
      <c r="M31" s="95" t="s">
        <v>37</v>
      </c>
      <c r="N31" s="77" t="s">
        <v>93</v>
      </c>
      <c r="O31" s="77" t="s">
        <v>68</v>
      </c>
      <c r="P31" s="95">
        <v>796</v>
      </c>
      <c r="Q31" s="71" t="s">
        <v>81</v>
      </c>
      <c r="R31" s="80">
        <v>3</v>
      </c>
      <c r="S31" s="79">
        <v>19800</v>
      </c>
      <c r="T31" s="79">
        <f t="shared" si="2"/>
        <v>59400</v>
      </c>
      <c r="U31" s="74">
        <f t="shared" si="1"/>
        <v>66528</v>
      </c>
      <c r="V31" s="95"/>
      <c r="W31" s="95">
        <v>2014</v>
      </c>
      <c r="X31" s="95"/>
      <c r="Y31" s="124"/>
      <c r="Z31" s="123"/>
      <c r="AA31" s="123"/>
    </row>
    <row r="32" spans="1:27" s="58" customFormat="1" ht="111.75" customHeight="1">
      <c r="A32" s="95" t="s">
        <v>129</v>
      </c>
      <c r="B32" s="95" t="s">
        <v>28</v>
      </c>
      <c r="C32" s="102" t="s">
        <v>130</v>
      </c>
      <c r="D32" s="80" t="s">
        <v>127</v>
      </c>
      <c r="E32" s="80" t="s">
        <v>131</v>
      </c>
      <c r="F32" s="71" t="s">
        <v>76</v>
      </c>
      <c r="G32" s="67" t="s">
        <v>77</v>
      </c>
      <c r="H32" s="72">
        <v>0</v>
      </c>
      <c r="I32" s="95">
        <v>750000000</v>
      </c>
      <c r="J32" s="73" t="s">
        <v>34</v>
      </c>
      <c r="K32" s="73" t="s">
        <v>91</v>
      </c>
      <c r="L32" s="68" t="s">
        <v>92</v>
      </c>
      <c r="M32" s="95" t="s">
        <v>37</v>
      </c>
      <c r="N32" s="77" t="s">
        <v>93</v>
      </c>
      <c r="O32" s="77" t="s">
        <v>68</v>
      </c>
      <c r="P32" s="95">
        <v>796</v>
      </c>
      <c r="Q32" s="71" t="s">
        <v>81</v>
      </c>
      <c r="R32" s="80">
        <v>3</v>
      </c>
      <c r="S32" s="79">
        <v>12300</v>
      </c>
      <c r="T32" s="79">
        <f t="shared" si="2"/>
        <v>36900</v>
      </c>
      <c r="U32" s="74">
        <f t="shared" si="1"/>
        <v>41328.000000000007</v>
      </c>
      <c r="V32" s="95"/>
      <c r="W32" s="95">
        <v>2014</v>
      </c>
      <c r="X32" s="95"/>
      <c r="Y32" s="124"/>
      <c r="Z32" s="123"/>
      <c r="AA32" s="123"/>
    </row>
    <row r="33" spans="1:27" s="32" customFormat="1" ht="120" customHeight="1">
      <c r="A33" s="95" t="s">
        <v>132</v>
      </c>
      <c r="B33" s="95" t="s">
        <v>28</v>
      </c>
      <c r="C33" s="102" t="s">
        <v>133</v>
      </c>
      <c r="D33" s="52" t="s">
        <v>127</v>
      </c>
      <c r="E33" s="80" t="s">
        <v>134</v>
      </c>
      <c r="F33" s="71" t="s">
        <v>76</v>
      </c>
      <c r="G33" s="67" t="s">
        <v>77</v>
      </c>
      <c r="H33" s="72">
        <v>0</v>
      </c>
      <c r="I33" s="95">
        <v>750000000</v>
      </c>
      <c r="J33" s="73" t="s">
        <v>34</v>
      </c>
      <c r="K33" s="73" t="s">
        <v>91</v>
      </c>
      <c r="L33" s="68" t="s">
        <v>92</v>
      </c>
      <c r="M33" s="95" t="s">
        <v>37</v>
      </c>
      <c r="N33" s="77" t="s">
        <v>93</v>
      </c>
      <c r="O33" s="77" t="s">
        <v>68</v>
      </c>
      <c r="P33" s="95">
        <v>796</v>
      </c>
      <c r="Q33" s="71" t="s">
        <v>81</v>
      </c>
      <c r="R33" s="80">
        <v>1</v>
      </c>
      <c r="S33" s="79">
        <v>13500</v>
      </c>
      <c r="T33" s="79">
        <f t="shared" si="2"/>
        <v>13500</v>
      </c>
      <c r="U33" s="74">
        <f t="shared" si="1"/>
        <v>15120.000000000002</v>
      </c>
      <c r="V33" s="95"/>
      <c r="W33" s="95">
        <v>2014</v>
      </c>
      <c r="X33" s="95"/>
      <c r="Y33" s="30"/>
      <c r="Z33" s="31"/>
      <c r="AA33" s="31"/>
    </row>
    <row r="34" spans="1:27" s="32" customFormat="1" ht="120" customHeight="1">
      <c r="A34" s="95" t="s">
        <v>135</v>
      </c>
      <c r="B34" s="95" t="s">
        <v>28</v>
      </c>
      <c r="C34" s="78" t="s">
        <v>136</v>
      </c>
      <c r="D34" s="82" t="s">
        <v>110</v>
      </c>
      <c r="E34" s="53" t="s">
        <v>137</v>
      </c>
      <c r="F34" s="71" t="s">
        <v>76</v>
      </c>
      <c r="G34" s="67" t="s">
        <v>77</v>
      </c>
      <c r="H34" s="72">
        <v>0</v>
      </c>
      <c r="I34" s="95">
        <v>750000000</v>
      </c>
      <c r="J34" s="73" t="s">
        <v>34</v>
      </c>
      <c r="K34" s="73" t="s">
        <v>91</v>
      </c>
      <c r="L34" s="68" t="s">
        <v>92</v>
      </c>
      <c r="M34" s="95" t="s">
        <v>37</v>
      </c>
      <c r="N34" s="77" t="s">
        <v>93</v>
      </c>
      <c r="O34" s="77" t="s">
        <v>68</v>
      </c>
      <c r="P34" s="95">
        <v>796</v>
      </c>
      <c r="Q34" s="71" t="s">
        <v>81</v>
      </c>
      <c r="R34" s="80">
        <v>2</v>
      </c>
      <c r="S34" s="79">
        <v>12650</v>
      </c>
      <c r="T34" s="79">
        <f t="shared" si="2"/>
        <v>25300</v>
      </c>
      <c r="U34" s="74">
        <f t="shared" si="1"/>
        <v>28336.000000000004</v>
      </c>
      <c r="V34" s="95"/>
      <c r="W34" s="95">
        <v>2014</v>
      </c>
      <c r="X34" s="95"/>
      <c r="Y34" s="30"/>
      <c r="Z34" s="31"/>
      <c r="AA34" s="31"/>
    </row>
    <row r="35" spans="1:27" s="32" customFormat="1" ht="126" customHeight="1">
      <c r="A35" s="95" t="s">
        <v>138</v>
      </c>
      <c r="B35" s="95" t="s">
        <v>28</v>
      </c>
      <c r="C35" s="103" t="s">
        <v>139</v>
      </c>
      <c r="D35" s="54" t="s">
        <v>140</v>
      </c>
      <c r="E35" s="53" t="s">
        <v>141</v>
      </c>
      <c r="F35" s="71" t="s">
        <v>76</v>
      </c>
      <c r="G35" s="67" t="s">
        <v>77</v>
      </c>
      <c r="H35" s="72">
        <v>0.5</v>
      </c>
      <c r="I35" s="95">
        <v>750000000</v>
      </c>
      <c r="J35" s="73" t="s">
        <v>34</v>
      </c>
      <c r="K35" s="73" t="s">
        <v>91</v>
      </c>
      <c r="L35" s="68" t="s">
        <v>92</v>
      </c>
      <c r="M35" s="95" t="s">
        <v>37</v>
      </c>
      <c r="N35" s="77" t="s">
        <v>93</v>
      </c>
      <c r="O35" s="77" t="s">
        <v>68</v>
      </c>
      <c r="P35" s="95">
        <v>796</v>
      </c>
      <c r="Q35" s="54" t="s">
        <v>81</v>
      </c>
      <c r="R35" s="83">
        <v>50</v>
      </c>
      <c r="S35" s="79">
        <v>500</v>
      </c>
      <c r="T35" s="79">
        <f t="shared" si="2"/>
        <v>25000</v>
      </c>
      <c r="U35" s="74">
        <f t="shared" si="1"/>
        <v>28000.000000000004</v>
      </c>
      <c r="V35" s="95"/>
      <c r="W35" s="95">
        <v>2014</v>
      </c>
      <c r="X35" s="95"/>
      <c r="Y35" s="30"/>
      <c r="Z35" s="31"/>
      <c r="AA35" s="31"/>
    </row>
    <row r="36" spans="1:27" s="32" customFormat="1" ht="120.75" customHeight="1">
      <c r="A36" s="95" t="s">
        <v>142</v>
      </c>
      <c r="B36" s="95" t="s">
        <v>28</v>
      </c>
      <c r="C36" s="78" t="s">
        <v>143</v>
      </c>
      <c r="D36" s="80" t="s">
        <v>144</v>
      </c>
      <c r="E36" s="53" t="s">
        <v>145</v>
      </c>
      <c r="F36" s="71" t="s">
        <v>76</v>
      </c>
      <c r="G36" s="67" t="s">
        <v>77</v>
      </c>
      <c r="H36" s="72">
        <v>0</v>
      </c>
      <c r="I36" s="95">
        <v>750000000</v>
      </c>
      <c r="J36" s="73" t="s">
        <v>34</v>
      </c>
      <c r="K36" s="73" t="s">
        <v>91</v>
      </c>
      <c r="L36" s="68" t="s">
        <v>92</v>
      </c>
      <c r="M36" s="95" t="s">
        <v>37</v>
      </c>
      <c r="N36" s="77" t="s">
        <v>93</v>
      </c>
      <c r="O36" s="77" t="s">
        <v>68</v>
      </c>
      <c r="P36" s="95">
        <v>166</v>
      </c>
      <c r="Q36" s="80" t="s">
        <v>146</v>
      </c>
      <c r="R36" s="52">
        <v>0.96</v>
      </c>
      <c r="S36" s="79">
        <v>7300</v>
      </c>
      <c r="T36" s="79">
        <f t="shared" si="2"/>
        <v>7008</v>
      </c>
      <c r="U36" s="74">
        <f t="shared" si="1"/>
        <v>7848.9600000000009</v>
      </c>
      <c r="V36" s="95"/>
      <c r="W36" s="95">
        <v>2014</v>
      </c>
      <c r="X36" s="95"/>
      <c r="Y36" s="30"/>
      <c r="Z36" s="31"/>
      <c r="AA36" s="31"/>
    </row>
    <row r="37" spans="1:27" s="58" customFormat="1" ht="139.5" customHeight="1">
      <c r="A37" s="95" t="s">
        <v>147</v>
      </c>
      <c r="B37" s="95" t="s">
        <v>28</v>
      </c>
      <c r="C37" s="78" t="s">
        <v>148</v>
      </c>
      <c r="D37" s="80" t="s">
        <v>149</v>
      </c>
      <c r="E37" s="129" t="s">
        <v>150</v>
      </c>
      <c r="F37" s="71" t="s">
        <v>76</v>
      </c>
      <c r="G37" s="67" t="s">
        <v>77</v>
      </c>
      <c r="H37" s="72">
        <v>0.5</v>
      </c>
      <c r="I37" s="95">
        <v>750000000</v>
      </c>
      <c r="J37" s="73" t="s">
        <v>34</v>
      </c>
      <c r="K37" s="73" t="s">
        <v>91</v>
      </c>
      <c r="L37" s="68" t="s">
        <v>92</v>
      </c>
      <c r="M37" s="95" t="s">
        <v>37</v>
      </c>
      <c r="N37" s="77" t="s">
        <v>93</v>
      </c>
      <c r="O37" s="77" t="s">
        <v>68</v>
      </c>
      <c r="P37" s="95">
        <v>796</v>
      </c>
      <c r="Q37" s="54" t="s">
        <v>81</v>
      </c>
      <c r="R37" s="80">
        <v>12</v>
      </c>
      <c r="S37" s="79">
        <v>15000</v>
      </c>
      <c r="T37" s="79">
        <f t="shared" si="2"/>
        <v>180000</v>
      </c>
      <c r="U37" s="74">
        <f t="shared" si="1"/>
        <v>201600.00000000003</v>
      </c>
      <c r="V37" s="95"/>
      <c r="W37" s="95">
        <v>2014</v>
      </c>
      <c r="X37" s="95"/>
      <c r="Y37" s="124"/>
      <c r="Z37" s="123"/>
      <c r="AA37" s="123"/>
    </row>
    <row r="38" spans="1:27" s="17" customFormat="1" ht="109.5" customHeight="1">
      <c r="A38" s="95" t="s">
        <v>151</v>
      </c>
      <c r="B38" s="95" t="s">
        <v>28</v>
      </c>
      <c r="C38" s="78" t="s">
        <v>152</v>
      </c>
      <c r="D38" s="80" t="s">
        <v>153</v>
      </c>
      <c r="E38" s="71" t="s">
        <v>154</v>
      </c>
      <c r="F38" s="71" t="s">
        <v>76</v>
      </c>
      <c r="G38" s="67" t="s">
        <v>77</v>
      </c>
      <c r="H38" s="72">
        <v>0</v>
      </c>
      <c r="I38" s="95">
        <v>750000000</v>
      </c>
      <c r="J38" s="73" t="s">
        <v>34</v>
      </c>
      <c r="K38" s="73" t="s">
        <v>91</v>
      </c>
      <c r="L38" s="68" t="s">
        <v>79</v>
      </c>
      <c r="M38" s="95" t="s">
        <v>37</v>
      </c>
      <c r="N38" s="77" t="s">
        <v>93</v>
      </c>
      <c r="O38" s="77" t="s">
        <v>68</v>
      </c>
      <c r="P38" s="95">
        <v>796</v>
      </c>
      <c r="Q38" s="80" t="s">
        <v>81</v>
      </c>
      <c r="R38" s="89">
        <v>2</v>
      </c>
      <c r="S38" s="79">
        <v>1400</v>
      </c>
      <c r="T38" s="79">
        <f t="shared" si="2"/>
        <v>2800</v>
      </c>
      <c r="U38" s="74">
        <f t="shared" si="1"/>
        <v>3136.0000000000005</v>
      </c>
      <c r="V38" s="95"/>
      <c r="W38" s="95">
        <v>2014</v>
      </c>
      <c r="X38" s="95"/>
      <c r="Y38" s="18"/>
      <c r="Z38" s="19"/>
      <c r="AA38" s="19"/>
    </row>
    <row r="39" spans="1:27" s="17" customFormat="1" ht="110.25" customHeight="1">
      <c r="A39" s="95" t="s">
        <v>155</v>
      </c>
      <c r="B39" s="95" t="s">
        <v>28</v>
      </c>
      <c r="C39" s="78" t="s">
        <v>152</v>
      </c>
      <c r="D39" s="80" t="s">
        <v>153</v>
      </c>
      <c r="E39" s="71" t="s">
        <v>154</v>
      </c>
      <c r="F39" s="71" t="s">
        <v>76</v>
      </c>
      <c r="G39" s="67" t="s">
        <v>77</v>
      </c>
      <c r="H39" s="72">
        <v>0</v>
      </c>
      <c r="I39" s="95">
        <v>750000000</v>
      </c>
      <c r="J39" s="73" t="s">
        <v>34</v>
      </c>
      <c r="K39" s="73" t="s">
        <v>91</v>
      </c>
      <c r="L39" s="68" t="s">
        <v>79</v>
      </c>
      <c r="M39" s="95" t="s">
        <v>37</v>
      </c>
      <c r="N39" s="77" t="s">
        <v>93</v>
      </c>
      <c r="O39" s="77" t="s">
        <v>68</v>
      </c>
      <c r="P39" s="95">
        <v>796</v>
      </c>
      <c r="Q39" s="80" t="s">
        <v>81</v>
      </c>
      <c r="R39" s="89">
        <v>2</v>
      </c>
      <c r="S39" s="79">
        <v>4100</v>
      </c>
      <c r="T39" s="79">
        <f t="shared" si="2"/>
        <v>8200</v>
      </c>
      <c r="U39" s="74">
        <f t="shared" si="1"/>
        <v>9184</v>
      </c>
      <c r="V39" s="95"/>
      <c r="W39" s="95">
        <v>2014</v>
      </c>
      <c r="X39" s="95"/>
      <c r="Y39" s="18"/>
      <c r="Z39" s="19"/>
      <c r="AA39" s="19"/>
    </row>
    <row r="40" spans="1:27" s="17" customFormat="1" ht="118.5" customHeight="1">
      <c r="A40" s="95" t="s">
        <v>156</v>
      </c>
      <c r="B40" s="95" t="s">
        <v>28</v>
      </c>
      <c r="C40" s="78" t="s">
        <v>152</v>
      </c>
      <c r="D40" s="80" t="s">
        <v>153</v>
      </c>
      <c r="E40" s="71" t="s">
        <v>154</v>
      </c>
      <c r="F40" s="71" t="s">
        <v>76</v>
      </c>
      <c r="G40" s="67" t="s">
        <v>77</v>
      </c>
      <c r="H40" s="72">
        <v>0</v>
      </c>
      <c r="I40" s="95">
        <v>750000000</v>
      </c>
      <c r="J40" s="73" t="s">
        <v>34</v>
      </c>
      <c r="K40" s="73" t="s">
        <v>91</v>
      </c>
      <c r="L40" s="68" t="s">
        <v>79</v>
      </c>
      <c r="M40" s="95" t="s">
        <v>37</v>
      </c>
      <c r="N40" s="77" t="s">
        <v>93</v>
      </c>
      <c r="O40" s="77" t="s">
        <v>68</v>
      </c>
      <c r="P40" s="95">
        <v>796</v>
      </c>
      <c r="Q40" s="56" t="s">
        <v>81</v>
      </c>
      <c r="R40" s="89">
        <v>2</v>
      </c>
      <c r="S40" s="79">
        <v>7300</v>
      </c>
      <c r="T40" s="79">
        <f t="shared" si="2"/>
        <v>14600</v>
      </c>
      <c r="U40" s="74">
        <f t="shared" si="1"/>
        <v>16352.000000000002</v>
      </c>
      <c r="V40" s="95"/>
      <c r="W40" s="95">
        <v>2014</v>
      </c>
      <c r="X40" s="95"/>
      <c r="Y40" s="18"/>
      <c r="Z40" s="19"/>
      <c r="AA40" s="19"/>
    </row>
    <row r="41" spans="1:27" s="128" customFormat="1" ht="144.75" customHeight="1">
      <c r="A41" s="95" t="s">
        <v>157</v>
      </c>
      <c r="B41" s="95" t="s">
        <v>28</v>
      </c>
      <c r="C41" s="130" t="s">
        <v>158</v>
      </c>
      <c r="D41" s="80" t="s">
        <v>159</v>
      </c>
      <c r="E41" s="80" t="s">
        <v>160</v>
      </c>
      <c r="F41" s="71" t="s">
        <v>76</v>
      </c>
      <c r="G41" s="67" t="s">
        <v>64</v>
      </c>
      <c r="H41" s="72">
        <v>0</v>
      </c>
      <c r="I41" s="95">
        <v>750000000</v>
      </c>
      <c r="J41" s="73" t="s">
        <v>34</v>
      </c>
      <c r="K41" s="73" t="s">
        <v>91</v>
      </c>
      <c r="L41" s="84" t="s">
        <v>92</v>
      </c>
      <c r="M41" s="95" t="s">
        <v>37</v>
      </c>
      <c r="N41" s="77" t="s">
        <v>93</v>
      </c>
      <c r="O41" s="77" t="s">
        <v>68</v>
      </c>
      <c r="P41" s="95">
        <v>796</v>
      </c>
      <c r="Q41" s="54" t="s">
        <v>81</v>
      </c>
      <c r="R41" s="80">
        <v>2</v>
      </c>
      <c r="S41" s="79">
        <v>590000</v>
      </c>
      <c r="T41" s="79">
        <f t="shared" si="2"/>
        <v>1180000</v>
      </c>
      <c r="U41" s="74">
        <f t="shared" si="1"/>
        <v>1321600.0000000002</v>
      </c>
      <c r="V41" s="95"/>
      <c r="W41" s="95">
        <v>2014</v>
      </c>
      <c r="X41" s="95"/>
      <c r="Y41" s="126"/>
      <c r="Z41" s="127"/>
      <c r="AA41" s="127"/>
    </row>
    <row r="42" spans="1:27" s="32" customFormat="1" ht="129.75" customHeight="1">
      <c r="A42" s="95" t="s">
        <v>161</v>
      </c>
      <c r="B42" s="95" t="s">
        <v>28</v>
      </c>
      <c r="C42" s="78" t="s">
        <v>162</v>
      </c>
      <c r="D42" s="80" t="s">
        <v>163</v>
      </c>
      <c r="E42" s="86" t="s">
        <v>164</v>
      </c>
      <c r="F42" s="71" t="s">
        <v>76</v>
      </c>
      <c r="G42" s="67" t="s">
        <v>64</v>
      </c>
      <c r="H42" s="72">
        <v>0</v>
      </c>
      <c r="I42" s="95">
        <v>750000000</v>
      </c>
      <c r="J42" s="73" t="s">
        <v>34</v>
      </c>
      <c r="K42" s="73" t="s">
        <v>91</v>
      </c>
      <c r="L42" s="68" t="s">
        <v>92</v>
      </c>
      <c r="M42" s="95" t="s">
        <v>37</v>
      </c>
      <c r="N42" s="77" t="s">
        <v>93</v>
      </c>
      <c r="O42" s="77" t="s">
        <v>68</v>
      </c>
      <c r="P42" s="95">
        <v>796</v>
      </c>
      <c r="Q42" s="80" t="s">
        <v>81</v>
      </c>
      <c r="R42" s="71">
        <v>6</v>
      </c>
      <c r="S42" s="79">
        <v>2970000</v>
      </c>
      <c r="T42" s="79">
        <f t="shared" si="2"/>
        <v>17820000</v>
      </c>
      <c r="U42" s="74">
        <f t="shared" si="1"/>
        <v>19958400.000000004</v>
      </c>
      <c r="V42" s="95"/>
      <c r="W42" s="95">
        <v>2014</v>
      </c>
      <c r="X42" s="95"/>
      <c r="Y42" s="30"/>
      <c r="Z42" s="31"/>
      <c r="AA42" s="31"/>
    </row>
    <row r="43" spans="1:27" s="17" customFormat="1" ht="108" customHeight="1">
      <c r="A43" s="95" t="s">
        <v>165</v>
      </c>
      <c r="B43" s="95" t="s">
        <v>28</v>
      </c>
      <c r="C43" s="76" t="s">
        <v>166</v>
      </c>
      <c r="D43" s="80" t="s">
        <v>167</v>
      </c>
      <c r="E43" s="71" t="s">
        <v>168</v>
      </c>
      <c r="F43" s="71" t="s">
        <v>76</v>
      </c>
      <c r="G43" s="67" t="s">
        <v>77</v>
      </c>
      <c r="H43" s="72">
        <v>0</v>
      </c>
      <c r="I43" s="95">
        <v>750000000</v>
      </c>
      <c r="J43" s="73" t="s">
        <v>34</v>
      </c>
      <c r="K43" s="73" t="s">
        <v>78</v>
      </c>
      <c r="L43" s="68" t="s">
        <v>79</v>
      </c>
      <c r="M43" s="95" t="s">
        <v>37</v>
      </c>
      <c r="N43" s="77" t="s">
        <v>169</v>
      </c>
      <c r="O43" s="77" t="s">
        <v>68</v>
      </c>
      <c r="P43" s="95">
        <v>796</v>
      </c>
      <c r="Q43" s="80" t="s">
        <v>81</v>
      </c>
      <c r="R43" s="89">
        <v>2</v>
      </c>
      <c r="S43" s="79">
        <v>93169.640199999994</v>
      </c>
      <c r="T43" s="79">
        <v>186339.29</v>
      </c>
      <c r="U43" s="74">
        <v>208700</v>
      </c>
      <c r="V43" s="95"/>
      <c r="W43" s="95">
        <v>2014</v>
      </c>
      <c r="X43" s="95"/>
      <c r="Y43" s="18"/>
      <c r="Z43" s="19"/>
      <c r="AA43" s="19"/>
    </row>
    <row r="44" spans="1:27" s="32" customFormat="1" ht="110.25" customHeight="1">
      <c r="A44" s="95" t="s">
        <v>170</v>
      </c>
      <c r="B44" s="95" t="s">
        <v>28</v>
      </c>
      <c r="C44" s="78" t="s">
        <v>171</v>
      </c>
      <c r="D44" s="71" t="s">
        <v>172</v>
      </c>
      <c r="E44" s="71" t="s">
        <v>173</v>
      </c>
      <c r="F44" s="71" t="s">
        <v>76</v>
      </c>
      <c r="G44" s="67" t="s">
        <v>77</v>
      </c>
      <c r="H44" s="72">
        <v>0</v>
      </c>
      <c r="I44" s="95">
        <v>750000000</v>
      </c>
      <c r="J44" s="73" t="s">
        <v>34</v>
      </c>
      <c r="K44" s="73" t="s">
        <v>91</v>
      </c>
      <c r="L44" s="68" t="s">
        <v>98</v>
      </c>
      <c r="M44" s="95" t="s">
        <v>37</v>
      </c>
      <c r="N44" s="77" t="s">
        <v>93</v>
      </c>
      <c r="O44" s="77" t="s">
        <v>68</v>
      </c>
      <c r="P44" s="95">
        <v>796</v>
      </c>
      <c r="Q44" s="80" t="s">
        <v>81</v>
      </c>
      <c r="R44" s="71">
        <v>1</v>
      </c>
      <c r="S44" s="79">
        <v>468000</v>
      </c>
      <c r="T44" s="79">
        <f t="shared" si="2"/>
        <v>468000</v>
      </c>
      <c r="U44" s="74">
        <f t="shared" si="1"/>
        <v>524160.00000000006</v>
      </c>
      <c r="V44" s="95"/>
      <c r="W44" s="95">
        <v>2014</v>
      </c>
      <c r="X44" s="95"/>
      <c r="Y44" s="30"/>
      <c r="Z44" s="31"/>
      <c r="AA44" s="31"/>
    </row>
    <row r="45" spans="1:27" s="32" customFormat="1" ht="97.5" customHeight="1">
      <c r="A45" s="95" t="s">
        <v>174</v>
      </c>
      <c r="B45" s="95" t="s">
        <v>28</v>
      </c>
      <c r="C45" s="78" t="s">
        <v>175</v>
      </c>
      <c r="D45" s="80" t="s">
        <v>176</v>
      </c>
      <c r="E45" s="82" t="s">
        <v>177</v>
      </c>
      <c r="F45" s="71" t="s">
        <v>76</v>
      </c>
      <c r="G45" s="67" t="s">
        <v>77</v>
      </c>
      <c r="H45" s="72">
        <v>0</v>
      </c>
      <c r="I45" s="95">
        <v>750000000</v>
      </c>
      <c r="J45" s="73" t="s">
        <v>34</v>
      </c>
      <c r="K45" s="73" t="s">
        <v>91</v>
      </c>
      <c r="L45" s="68" t="s">
        <v>98</v>
      </c>
      <c r="M45" s="95" t="s">
        <v>37</v>
      </c>
      <c r="N45" s="77" t="s">
        <v>93</v>
      </c>
      <c r="O45" s="77" t="s">
        <v>68</v>
      </c>
      <c r="P45" s="95">
        <v>796</v>
      </c>
      <c r="Q45" s="54" t="s">
        <v>81</v>
      </c>
      <c r="R45" s="71">
        <v>1</v>
      </c>
      <c r="S45" s="91">
        <v>780000</v>
      </c>
      <c r="T45" s="79">
        <f t="shared" si="2"/>
        <v>780000</v>
      </c>
      <c r="U45" s="74">
        <f t="shared" si="1"/>
        <v>873600.00000000012</v>
      </c>
      <c r="V45" s="95"/>
      <c r="W45" s="95">
        <v>2014</v>
      </c>
      <c r="X45" s="95"/>
      <c r="Y45" s="35"/>
      <c r="Z45" s="31"/>
      <c r="AA45" s="31"/>
    </row>
    <row r="46" spans="1:27" s="58" customFormat="1" ht="129.75" customHeight="1">
      <c r="A46" s="95" t="s">
        <v>178</v>
      </c>
      <c r="B46" s="95" t="s">
        <v>28</v>
      </c>
      <c r="C46" s="78" t="s">
        <v>179</v>
      </c>
      <c r="D46" s="80" t="s">
        <v>180</v>
      </c>
      <c r="E46" s="71" t="s">
        <v>181</v>
      </c>
      <c r="F46" s="71" t="s">
        <v>76</v>
      </c>
      <c r="G46" s="67" t="s">
        <v>77</v>
      </c>
      <c r="H46" s="72">
        <v>0</v>
      </c>
      <c r="I46" s="95">
        <v>750000000</v>
      </c>
      <c r="J46" s="73" t="s">
        <v>34</v>
      </c>
      <c r="K46" s="73" t="s">
        <v>91</v>
      </c>
      <c r="L46" s="68" t="s">
        <v>98</v>
      </c>
      <c r="M46" s="95" t="s">
        <v>37</v>
      </c>
      <c r="N46" s="77" t="s">
        <v>93</v>
      </c>
      <c r="O46" s="77" t="s">
        <v>68</v>
      </c>
      <c r="P46" s="95">
        <v>796</v>
      </c>
      <c r="Q46" s="80" t="s">
        <v>81</v>
      </c>
      <c r="R46" s="71">
        <v>2</v>
      </c>
      <c r="S46" s="79">
        <v>780000</v>
      </c>
      <c r="T46" s="79">
        <f t="shared" si="2"/>
        <v>1560000</v>
      </c>
      <c r="U46" s="74">
        <f t="shared" si="1"/>
        <v>1747200.0000000002</v>
      </c>
      <c r="V46" s="95"/>
      <c r="W46" s="95">
        <v>2014</v>
      </c>
      <c r="X46" s="95"/>
      <c r="Y46" s="124"/>
      <c r="Z46" s="123"/>
      <c r="AA46" s="123"/>
    </row>
    <row r="47" spans="1:27" s="17" customFormat="1" ht="114" customHeight="1">
      <c r="A47" s="95" t="s">
        <v>182</v>
      </c>
      <c r="B47" s="95" t="s">
        <v>28</v>
      </c>
      <c r="C47" s="82" t="s">
        <v>183</v>
      </c>
      <c r="D47" s="82" t="s">
        <v>184</v>
      </c>
      <c r="E47" s="71" t="s">
        <v>185</v>
      </c>
      <c r="F47" s="71" t="s">
        <v>76</v>
      </c>
      <c r="G47" s="67" t="s">
        <v>77</v>
      </c>
      <c r="H47" s="72">
        <v>0</v>
      </c>
      <c r="I47" s="95">
        <v>750000000</v>
      </c>
      <c r="J47" s="73" t="s">
        <v>34</v>
      </c>
      <c r="K47" s="73" t="s">
        <v>78</v>
      </c>
      <c r="L47" s="68" t="s">
        <v>79</v>
      </c>
      <c r="M47" s="95" t="s">
        <v>37</v>
      </c>
      <c r="N47" s="77" t="s">
        <v>169</v>
      </c>
      <c r="O47" s="77" t="s">
        <v>68</v>
      </c>
      <c r="P47" s="95">
        <v>796</v>
      </c>
      <c r="Q47" s="80" t="s">
        <v>81</v>
      </c>
      <c r="R47" s="89">
        <v>2</v>
      </c>
      <c r="S47" s="79">
        <v>118000</v>
      </c>
      <c r="T47" s="79">
        <f t="shared" si="2"/>
        <v>236000</v>
      </c>
      <c r="U47" s="74">
        <f t="shared" si="1"/>
        <v>264320</v>
      </c>
      <c r="V47" s="95"/>
      <c r="W47" s="95">
        <v>2014</v>
      </c>
      <c r="X47" s="95"/>
      <c r="Y47" s="20"/>
      <c r="Z47" s="19"/>
      <c r="AA47" s="19"/>
    </row>
    <row r="48" spans="1:27" s="17" customFormat="1" ht="104.25" customHeight="1">
      <c r="A48" s="95" t="s">
        <v>186</v>
      </c>
      <c r="B48" s="95" t="s">
        <v>28</v>
      </c>
      <c r="C48" s="76" t="s">
        <v>187</v>
      </c>
      <c r="D48" s="80" t="s">
        <v>188</v>
      </c>
      <c r="E48" s="71" t="s">
        <v>189</v>
      </c>
      <c r="F48" s="71" t="s">
        <v>76</v>
      </c>
      <c r="G48" s="67" t="s">
        <v>77</v>
      </c>
      <c r="H48" s="72">
        <v>0</v>
      </c>
      <c r="I48" s="95">
        <v>750000000</v>
      </c>
      <c r="J48" s="73" t="s">
        <v>34</v>
      </c>
      <c r="K48" s="73" t="s">
        <v>78</v>
      </c>
      <c r="L48" s="68" t="s">
        <v>79</v>
      </c>
      <c r="M48" s="95" t="s">
        <v>37</v>
      </c>
      <c r="N48" s="77" t="s">
        <v>169</v>
      </c>
      <c r="O48" s="77" t="s">
        <v>68</v>
      </c>
      <c r="P48" s="95">
        <v>796</v>
      </c>
      <c r="Q48" s="80" t="s">
        <v>81</v>
      </c>
      <c r="R48" s="89">
        <v>1</v>
      </c>
      <c r="S48" s="79">
        <v>201339.285</v>
      </c>
      <c r="T48" s="79">
        <f t="shared" si="2"/>
        <v>201339.285</v>
      </c>
      <c r="U48" s="74">
        <v>225500</v>
      </c>
      <c r="V48" s="95"/>
      <c r="W48" s="95">
        <v>2014</v>
      </c>
      <c r="X48" s="95"/>
      <c r="Y48" s="18"/>
      <c r="Z48" s="19"/>
      <c r="AA48" s="19"/>
    </row>
    <row r="49" spans="1:27" s="17" customFormat="1" ht="104.25" customHeight="1">
      <c r="A49" s="95" t="s">
        <v>190</v>
      </c>
      <c r="B49" s="95" t="s">
        <v>28</v>
      </c>
      <c r="C49" s="78" t="s">
        <v>191</v>
      </c>
      <c r="D49" s="80" t="s">
        <v>192</v>
      </c>
      <c r="E49" s="71" t="s">
        <v>193</v>
      </c>
      <c r="F49" s="71" t="s">
        <v>76</v>
      </c>
      <c r="G49" s="67" t="s">
        <v>77</v>
      </c>
      <c r="H49" s="72">
        <v>0.77</v>
      </c>
      <c r="I49" s="95">
        <v>750000000</v>
      </c>
      <c r="J49" s="73" t="s">
        <v>34</v>
      </c>
      <c r="K49" s="73" t="s">
        <v>91</v>
      </c>
      <c r="L49" s="68" t="s">
        <v>79</v>
      </c>
      <c r="M49" s="95" t="s">
        <v>37</v>
      </c>
      <c r="N49" s="77" t="s">
        <v>93</v>
      </c>
      <c r="O49" s="77" t="s">
        <v>68</v>
      </c>
      <c r="P49" s="95">
        <v>796</v>
      </c>
      <c r="Q49" s="56" t="s">
        <v>81</v>
      </c>
      <c r="R49" s="71">
        <v>1</v>
      </c>
      <c r="S49" s="79">
        <v>144000</v>
      </c>
      <c r="T49" s="79">
        <f t="shared" si="2"/>
        <v>144000</v>
      </c>
      <c r="U49" s="74">
        <f>T49*1.12</f>
        <v>161280.00000000003</v>
      </c>
      <c r="V49" s="95"/>
      <c r="W49" s="95">
        <v>2014</v>
      </c>
      <c r="X49" s="95"/>
      <c r="Y49" s="18"/>
      <c r="Z49" s="19"/>
      <c r="AA49" s="19"/>
    </row>
    <row r="50" spans="1:27" s="17" customFormat="1" ht="108" customHeight="1">
      <c r="A50" s="95" t="s">
        <v>194</v>
      </c>
      <c r="B50" s="95" t="s">
        <v>28</v>
      </c>
      <c r="C50" s="76" t="s">
        <v>195</v>
      </c>
      <c r="D50" s="80" t="s">
        <v>196</v>
      </c>
      <c r="E50" s="71" t="s">
        <v>197</v>
      </c>
      <c r="F50" s="71" t="s">
        <v>76</v>
      </c>
      <c r="G50" s="67" t="s">
        <v>77</v>
      </c>
      <c r="H50" s="72">
        <v>0</v>
      </c>
      <c r="I50" s="95">
        <v>750000000</v>
      </c>
      <c r="J50" s="73" t="s">
        <v>34</v>
      </c>
      <c r="K50" s="73" t="s">
        <v>78</v>
      </c>
      <c r="L50" s="68" t="s">
        <v>79</v>
      </c>
      <c r="M50" s="95" t="s">
        <v>37</v>
      </c>
      <c r="N50" s="77" t="s">
        <v>169</v>
      </c>
      <c r="O50" s="77" t="s">
        <v>68</v>
      </c>
      <c r="P50" s="95">
        <v>796</v>
      </c>
      <c r="Q50" s="80" t="s">
        <v>81</v>
      </c>
      <c r="R50" s="89">
        <v>1</v>
      </c>
      <c r="S50" s="79">
        <v>157200</v>
      </c>
      <c r="T50" s="79">
        <f t="shared" si="2"/>
        <v>157200</v>
      </c>
      <c r="U50" s="74">
        <f t="shared" si="1"/>
        <v>176064.00000000003</v>
      </c>
      <c r="V50" s="95"/>
      <c r="W50" s="95">
        <v>2014</v>
      </c>
      <c r="X50" s="95"/>
      <c r="Y50" s="18"/>
      <c r="Z50" s="19"/>
      <c r="AA50" s="19"/>
    </row>
    <row r="51" spans="1:27" s="17" customFormat="1" ht="113.25" customHeight="1">
      <c r="A51" s="95" t="s">
        <v>198</v>
      </c>
      <c r="B51" s="95" t="s">
        <v>28</v>
      </c>
      <c r="C51" s="76" t="s">
        <v>199</v>
      </c>
      <c r="D51" s="80" t="s">
        <v>200</v>
      </c>
      <c r="E51" s="71" t="s">
        <v>201</v>
      </c>
      <c r="F51" s="71" t="s">
        <v>76</v>
      </c>
      <c r="G51" s="67" t="s">
        <v>77</v>
      </c>
      <c r="H51" s="72">
        <v>0</v>
      </c>
      <c r="I51" s="95">
        <v>750000000</v>
      </c>
      <c r="J51" s="73" t="s">
        <v>34</v>
      </c>
      <c r="K51" s="73" t="s">
        <v>78</v>
      </c>
      <c r="L51" s="68" t="s">
        <v>79</v>
      </c>
      <c r="M51" s="95" t="s">
        <v>37</v>
      </c>
      <c r="N51" s="77" t="s">
        <v>169</v>
      </c>
      <c r="O51" s="77" t="s">
        <v>68</v>
      </c>
      <c r="P51" s="95">
        <v>796</v>
      </c>
      <c r="Q51" s="80" t="s">
        <v>81</v>
      </c>
      <c r="R51" s="89">
        <v>1</v>
      </c>
      <c r="S51" s="79">
        <v>217620</v>
      </c>
      <c r="T51" s="79">
        <f t="shared" si="2"/>
        <v>217620</v>
      </c>
      <c r="U51" s="74">
        <f t="shared" si="1"/>
        <v>243734.40000000002</v>
      </c>
      <c r="V51" s="95"/>
      <c r="W51" s="95">
        <v>2014</v>
      </c>
      <c r="X51" s="95"/>
      <c r="Y51" s="18"/>
      <c r="Z51" s="19"/>
      <c r="AA51" s="19"/>
    </row>
    <row r="52" spans="1:27" s="58" customFormat="1" ht="126" customHeight="1">
      <c r="A52" s="95" t="s">
        <v>202</v>
      </c>
      <c r="B52" s="95" t="s">
        <v>28</v>
      </c>
      <c r="C52" s="78" t="s">
        <v>203</v>
      </c>
      <c r="D52" s="80" t="s">
        <v>110</v>
      </c>
      <c r="E52" s="82" t="s">
        <v>204</v>
      </c>
      <c r="F52" s="71" t="s">
        <v>76</v>
      </c>
      <c r="G52" s="67" t="s">
        <v>77</v>
      </c>
      <c r="H52" s="72">
        <v>0</v>
      </c>
      <c r="I52" s="95">
        <v>750000000</v>
      </c>
      <c r="J52" s="73" t="s">
        <v>34</v>
      </c>
      <c r="K52" s="73" t="s">
        <v>91</v>
      </c>
      <c r="L52" s="68" t="s">
        <v>92</v>
      </c>
      <c r="M52" s="95" t="s">
        <v>37</v>
      </c>
      <c r="N52" s="77" t="s">
        <v>93</v>
      </c>
      <c r="O52" s="77" t="s">
        <v>68</v>
      </c>
      <c r="P52" s="95">
        <v>796</v>
      </c>
      <c r="Q52" s="54" t="s">
        <v>81</v>
      </c>
      <c r="R52" s="71">
        <v>1</v>
      </c>
      <c r="S52" s="79">
        <v>980000</v>
      </c>
      <c r="T52" s="79">
        <f t="shared" si="2"/>
        <v>980000</v>
      </c>
      <c r="U52" s="74">
        <f t="shared" si="1"/>
        <v>1097600</v>
      </c>
      <c r="V52" s="95"/>
      <c r="W52" s="95">
        <v>2014</v>
      </c>
      <c r="X52" s="95"/>
      <c r="Y52" s="124"/>
      <c r="Z52" s="123"/>
      <c r="AA52" s="123"/>
    </row>
    <row r="53" spans="1:27" s="58" customFormat="1" ht="126.75" customHeight="1">
      <c r="A53" s="95" t="s">
        <v>205</v>
      </c>
      <c r="B53" s="95" t="s">
        <v>28</v>
      </c>
      <c r="C53" s="78" t="s">
        <v>206</v>
      </c>
      <c r="D53" s="80" t="s">
        <v>207</v>
      </c>
      <c r="E53" s="52" t="s">
        <v>208</v>
      </c>
      <c r="F53" s="71" t="s">
        <v>76</v>
      </c>
      <c r="G53" s="67" t="s">
        <v>77</v>
      </c>
      <c r="H53" s="72">
        <v>0</v>
      </c>
      <c r="I53" s="95">
        <v>750000000</v>
      </c>
      <c r="J53" s="73" t="s">
        <v>34</v>
      </c>
      <c r="K53" s="73" t="s">
        <v>91</v>
      </c>
      <c r="L53" s="68" t="s">
        <v>92</v>
      </c>
      <c r="M53" s="95" t="s">
        <v>37</v>
      </c>
      <c r="N53" s="77" t="s">
        <v>93</v>
      </c>
      <c r="O53" s="77" t="s">
        <v>68</v>
      </c>
      <c r="P53" s="95">
        <v>796</v>
      </c>
      <c r="Q53" s="80" t="s">
        <v>209</v>
      </c>
      <c r="R53" s="80">
        <v>1</v>
      </c>
      <c r="S53" s="85">
        <v>1200000</v>
      </c>
      <c r="T53" s="79">
        <f t="shared" si="2"/>
        <v>1200000</v>
      </c>
      <c r="U53" s="74">
        <f t="shared" si="1"/>
        <v>1344000.0000000002</v>
      </c>
      <c r="V53" s="95"/>
      <c r="W53" s="95">
        <v>2014</v>
      </c>
      <c r="X53" s="95"/>
      <c r="Y53" s="122"/>
      <c r="Z53" s="123"/>
      <c r="AA53" s="123"/>
    </row>
    <row r="54" spans="1:27" s="32" customFormat="1" ht="138.75" customHeight="1">
      <c r="A54" s="95" t="s">
        <v>210</v>
      </c>
      <c r="B54" s="95" t="s">
        <v>28</v>
      </c>
      <c r="C54" s="78" t="s">
        <v>105</v>
      </c>
      <c r="D54" s="52" t="s">
        <v>106</v>
      </c>
      <c r="E54" s="53" t="s">
        <v>211</v>
      </c>
      <c r="F54" s="71" t="s">
        <v>76</v>
      </c>
      <c r="G54" s="67" t="s">
        <v>77</v>
      </c>
      <c r="H54" s="72">
        <v>0</v>
      </c>
      <c r="I54" s="95">
        <v>750000000</v>
      </c>
      <c r="J54" s="73" t="s">
        <v>34</v>
      </c>
      <c r="K54" s="73" t="s">
        <v>91</v>
      </c>
      <c r="L54" s="68" t="s">
        <v>92</v>
      </c>
      <c r="M54" s="95" t="s">
        <v>37</v>
      </c>
      <c r="N54" s="77" t="s">
        <v>93</v>
      </c>
      <c r="O54" s="77" t="s">
        <v>68</v>
      </c>
      <c r="P54" s="95">
        <v>796</v>
      </c>
      <c r="Q54" s="54" t="s">
        <v>81</v>
      </c>
      <c r="R54" s="80">
        <v>1</v>
      </c>
      <c r="S54" s="79">
        <v>89000</v>
      </c>
      <c r="T54" s="79">
        <f t="shared" si="2"/>
        <v>89000</v>
      </c>
      <c r="U54" s="74">
        <f t="shared" si="1"/>
        <v>99680.000000000015</v>
      </c>
      <c r="V54" s="95"/>
      <c r="W54" s="95">
        <v>2014</v>
      </c>
      <c r="X54" s="95"/>
      <c r="Y54" s="30"/>
      <c r="Z54" s="31"/>
      <c r="AA54" s="31"/>
    </row>
    <row r="55" spans="1:27" s="17" customFormat="1" ht="123.75" customHeight="1">
      <c r="A55" s="95" t="s">
        <v>212</v>
      </c>
      <c r="B55" s="95" t="s">
        <v>28</v>
      </c>
      <c r="C55" s="76" t="s">
        <v>213</v>
      </c>
      <c r="D55" s="80" t="s">
        <v>214</v>
      </c>
      <c r="E55" s="53" t="s">
        <v>215</v>
      </c>
      <c r="F55" s="71" t="s">
        <v>76</v>
      </c>
      <c r="G55" s="67" t="s">
        <v>77</v>
      </c>
      <c r="H55" s="72">
        <v>0</v>
      </c>
      <c r="I55" s="95">
        <v>750000000</v>
      </c>
      <c r="J55" s="73" t="s">
        <v>34</v>
      </c>
      <c r="K55" s="73" t="s">
        <v>78</v>
      </c>
      <c r="L55" s="68" t="s">
        <v>79</v>
      </c>
      <c r="M55" s="95" t="s">
        <v>37</v>
      </c>
      <c r="N55" s="77" t="s">
        <v>169</v>
      </c>
      <c r="O55" s="77" t="s">
        <v>68</v>
      </c>
      <c r="P55" s="95">
        <v>796</v>
      </c>
      <c r="Q55" s="80" t="s">
        <v>81</v>
      </c>
      <c r="R55" s="101">
        <v>2</v>
      </c>
      <c r="S55" s="85">
        <v>300000</v>
      </c>
      <c r="T55" s="79">
        <f t="shared" si="2"/>
        <v>600000</v>
      </c>
      <c r="U55" s="74">
        <f t="shared" si="1"/>
        <v>672000.00000000012</v>
      </c>
      <c r="V55" s="95"/>
      <c r="W55" s="95">
        <v>2014</v>
      </c>
      <c r="X55" s="95"/>
      <c r="Y55" s="21"/>
      <c r="Z55" s="19"/>
      <c r="AA55" s="19"/>
    </row>
    <row r="56" spans="1:27" s="17" customFormat="1" ht="105" customHeight="1">
      <c r="A56" s="95" t="s">
        <v>216</v>
      </c>
      <c r="B56" s="95" t="s">
        <v>28</v>
      </c>
      <c r="C56" s="76" t="s">
        <v>217</v>
      </c>
      <c r="D56" s="80" t="s">
        <v>218</v>
      </c>
      <c r="E56" s="53" t="s">
        <v>219</v>
      </c>
      <c r="F56" s="71" t="s">
        <v>76</v>
      </c>
      <c r="G56" s="67" t="s">
        <v>77</v>
      </c>
      <c r="H56" s="72">
        <v>0</v>
      </c>
      <c r="I56" s="95">
        <v>750000000</v>
      </c>
      <c r="J56" s="73" t="s">
        <v>34</v>
      </c>
      <c r="K56" s="73" t="s">
        <v>91</v>
      </c>
      <c r="L56" s="68" t="s">
        <v>79</v>
      </c>
      <c r="M56" s="95" t="s">
        <v>37</v>
      </c>
      <c r="N56" s="77" t="s">
        <v>93</v>
      </c>
      <c r="O56" s="77" t="s">
        <v>68</v>
      </c>
      <c r="P56" s="95">
        <v>796</v>
      </c>
      <c r="Q56" s="54" t="s">
        <v>81</v>
      </c>
      <c r="R56" s="55">
        <v>1</v>
      </c>
      <c r="S56" s="85">
        <v>950000</v>
      </c>
      <c r="T56" s="79">
        <f t="shared" si="2"/>
        <v>950000</v>
      </c>
      <c r="U56" s="74">
        <f t="shared" si="1"/>
        <v>1064000</v>
      </c>
      <c r="V56" s="95"/>
      <c r="W56" s="95">
        <v>2014</v>
      </c>
      <c r="X56" s="95"/>
      <c r="Y56" s="21"/>
      <c r="Z56" s="19"/>
      <c r="AA56" s="19"/>
    </row>
    <row r="57" spans="1:27" s="17" customFormat="1" ht="111" customHeight="1">
      <c r="A57" s="95" t="s">
        <v>220</v>
      </c>
      <c r="B57" s="95" t="s">
        <v>28</v>
      </c>
      <c r="C57" s="76" t="s">
        <v>217</v>
      </c>
      <c r="D57" s="80" t="s">
        <v>218</v>
      </c>
      <c r="E57" s="53" t="s">
        <v>219</v>
      </c>
      <c r="F57" s="71" t="s">
        <v>76</v>
      </c>
      <c r="G57" s="67" t="s">
        <v>77</v>
      </c>
      <c r="H57" s="72">
        <v>0</v>
      </c>
      <c r="I57" s="95">
        <v>750000000</v>
      </c>
      <c r="J57" s="73" t="s">
        <v>34</v>
      </c>
      <c r="K57" s="73" t="s">
        <v>91</v>
      </c>
      <c r="L57" s="68" t="s">
        <v>79</v>
      </c>
      <c r="M57" s="95" t="s">
        <v>37</v>
      </c>
      <c r="N57" s="77" t="s">
        <v>93</v>
      </c>
      <c r="O57" s="77" t="s">
        <v>68</v>
      </c>
      <c r="P57" s="95">
        <v>796</v>
      </c>
      <c r="Q57" s="80" t="s">
        <v>81</v>
      </c>
      <c r="R57" s="55">
        <v>1</v>
      </c>
      <c r="S57" s="79">
        <v>195000</v>
      </c>
      <c r="T57" s="79">
        <f t="shared" si="2"/>
        <v>195000</v>
      </c>
      <c r="U57" s="74">
        <f t="shared" si="1"/>
        <v>218400.00000000003</v>
      </c>
      <c r="V57" s="95"/>
      <c r="W57" s="95">
        <v>2014</v>
      </c>
      <c r="X57" s="95"/>
      <c r="Y57" s="18"/>
      <c r="Z57" s="19"/>
      <c r="AA57" s="19"/>
    </row>
    <row r="58" spans="1:27" s="17" customFormat="1" ht="108.75" customHeight="1">
      <c r="A58" s="95" t="s">
        <v>221</v>
      </c>
      <c r="B58" s="95" t="s">
        <v>28</v>
      </c>
      <c r="C58" s="76" t="s">
        <v>222</v>
      </c>
      <c r="D58" s="80" t="s">
        <v>188</v>
      </c>
      <c r="E58" s="53" t="s">
        <v>223</v>
      </c>
      <c r="F58" s="71" t="s">
        <v>76</v>
      </c>
      <c r="G58" s="67" t="s">
        <v>77</v>
      </c>
      <c r="H58" s="72">
        <v>0</v>
      </c>
      <c r="I58" s="95">
        <v>750000000</v>
      </c>
      <c r="J58" s="73" t="s">
        <v>34</v>
      </c>
      <c r="K58" s="73" t="s">
        <v>78</v>
      </c>
      <c r="L58" s="68" t="s">
        <v>79</v>
      </c>
      <c r="M58" s="95" t="s">
        <v>37</v>
      </c>
      <c r="N58" s="77" t="s">
        <v>169</v>
      </c>
      <c r="O58" s="77" t="s">
        <v>68</v>
      </c>
      <c r="P58" s="95">
        <v>796</v>
      </c>
      <c r="Q58" s="54" t="s">
        <v>81</v>
      </c>
      <c r="R58" s="55">
        <v>1</v>
      </c>
      <c r="S58" s="85">
        <v>180000</v>
      </c>
      <c r="T58" s="79">
        <f t="shared" si="2"/>
        <v>180000</v>
      </c>
      <c r="U58" s="74">
        <f t="shared" si="1"/>
        <v>201600.00000000003</v>
      </c>
      <c r="V58" s="95"/>
      <c r="W58" s="95">
        <v>2014</v>
      </c>
      <c r="X58" s="95"/>
      <c r="Y58" s="21"/>
      <c r="Z58" s="19"/>
      <c r="AA58" s="19"/>
    </row>
    <row r="59" spans="1:27" s="58" customFormat="1" ht="112.5" customHeight="1">
      <c r="A59" s="95" t="s">
        <v>224</v>
      </c>
      <c r="B59" s="95" t="s">
        <v>28</v>
      </c>
      <c r="C59" s="78" t="s">
        <v>225</v>
      </c>
      <c r="D59" s="52" t="s">
        <v>226</v>
      </c>
      <c r="E59" s="52" t="s">
        <v>227</v>
      </c>
      <c r="F59" s="71" t="s">
        <v>76</v>
      </c>
      <c r="G59" s="67" t="s">
        <v>77</v>
      </c>
      <c r="H59" s="72">
        <v>0</v>
      </c>
      <c r="I59" s="95">
        <v>750000000</v>
      </c>
      <c r="J59" s="73" t="s">
        <v>34</v>
      </c>
      <c r="K59" s="73" t="s">
        <v>91</v>
      </c>
      <c r="L59" s="68" t="s">
        <v>79</v>
      </c>
      <c r="M59" s="95" t="s">
        <v>37</v>
      </c>
      <c r="N59" s="77" t="s">
        <v>93</v>
      </c>
      <c r="O59" s="77" t="s">
        <v>68</v>
      </c>
      <c r="P59" s="95">
        <v>796</v>
      </c>
      <c r="Q59" s="80" t="s">
        <v>81</v>
      </c>
      <c r="R59" s="83">
        <v>1</v>
      </c>
      <c r="S59" s="79">
        <v>690000</v>
      </c>
      <c r="T59" s="79">
        <f t="shared" si="2"/>
        <v>690000</v>
      </c>
      <c r="U59" s="74">
        <f t="shared" si="1"/>
        <v>772800.00000000012</v>
      </c>
      <c r="V59" s="95"/>
      <c r="W59" s="95">
        <v>2014</v>
      </c>
      <c r="X59" s="95"/>
      <c r="Y59" s="124"/>
      <c r="Z59" s="123"/>
      <c r="AA59" s="123"/>
    </row>
    <row r="60" spans="1:27" s="17" customFormat="1" ht="111" customHeight="1">
      <c r="A60" s="95" t="s">
        <v>228</v>
      </c>
      <c r="B60" s="95" t="s">
        <v>28</v>
      </c>
      <c r="C60" s="76" t="s">
        <v>229</v>
      </c>
      <c r="D60" s="54" t="s">
        <v>230</v>
      </c>
      <c r="E60" s="53" t="s">
        <v>231</v>
      </c>
      <c r="F60" s="71" t="s">
        <v>76</v>
      </c>
      <c r="G60" s="67" t="s">
        <v>77</v>
      </c>
      <c r="H60" s="72">
        <v>0</v>
      </c>
      <c r="I60" s="95">
        <v>750000000</v>
      </c>
      <c r="J60" s="73" t="s">
        <v>34</v>
      </c>
      <c r="K60" s="73" t="s">
        <v>78</v>
      </c>
      <c r="L60" s="68" t="s">
        <v>79</v>
      </c>
      <c r="M60" s="95" t="s">
        <v>37</v>
      </c>
      <c r="N60" s="77" t="s">
        <v>169</v>
      </c>
      <c r="O60" s="77" t="s">
        <v>68</v>
      </c>
      <c r="P60" s="95">
        <v>796</v>
      </c>
      <c r="Q60" s="54" t="s">
        <v>81</v>
      </c>
      <c r="R60" s="55">
        <v>1</v>
      </c>
      <c r="S60" s="85">
        <v>280000</v>
      </c>
      <c r="T60" s="79">
        <f t="shared" si="2"/>
        <v>280000</v>
      </c>
      <c r="U60" s="74">
        <f>T60*1.12</f>
        <v>313600.00000000006</v>
      </c>
      <c r="V60" s="95"/>
      <c r="W60" s="95">
        <v>2014</v>
      </c>
      <c r="X60" s="95"/>
      <c r="Y60" s="21"/>
      <c r="Z60" s="19"/>
      <c r="AA60" s="19"/>
    </row>
    <row r="61" spans="1:27" s="58" customFormat="1" ht="119.25" customHeight="1">
      <c r="A61" s="95" t="s">
        <v>232</v>
      </c>
      <c r="B61" s="95" t="s">
        <v>28</v>
      </c>
      <c r="C61" s="78" t="s">
        <v>171</v>
      </c>
      <c r="D61" s="71" t="s">
        <v>172</v>
      </c>
      <c r="E61" s="71" t="s">
        <v>173</v>
      </c>
      <c r="F61" s="71" t="s">
        <v>76</v>
      </c>
      <c r="G61" s="67" t="s">
        <v>64</v>
      </c>
      <c r="H61" s="72">
        <v>0</v>
      </c>
      <c r="I61" s="95">
        <v>750000000</v>
      </c>
      <c r="J61" s="73" t="s">
        <v>34</v>
      </c>
      <c r="K61" s="73" t="s">
        <v>91</v>
      </c>
      <c r="L61" s="68" t="s">
        <v>92</v>
      </c>
      <c r="M61" s="95" t="s">
        <v>37</v>
      </c>
      <c r="N61" s="77" t="s">
        <v>93</v>
      </c>
      <c r="O61" s="77" t="s">
        <v>68</v>
      </c>
      <c r="P61" s="95">
        <v>796</v>
      </c>
      <c r="Q61" s="80" t="s">
        <v>81</v>
      </c>
      <c r="R61" s="53">
        <v>1</v>
      </c>
      <c r="S61" s="85">
        <v>2350000</v>
      </c>
      <c r="T61" s="79">
        <f t="shared" si="2"/>
        <v>2350000</v>
      </c>
      <c r="U61" s="74">
        <f t="shared" ref="U61:U94" si="3">T61*1.12</f>
        <v>2632000.0000000005</v>
      </c>
      <c r="V61" s="95"/>
      <c r="W61" s="95">
        <v>2014</v>
      </c>
      <c r="X61" s="95"/>
      <c r="Y61" s="122"/>
      <c r="Z61" s="123"/>
      <c r="AA61" s="123"/>
    </row>
    <row r="62" spans="1:27" s="17" customFormat="1" ht="99" customHeight="1">
      <c r="A62" s="95" t="s">
        <v>233</v>
      </c>
      <c r="B62" s="95" t="s">
        <v>28</v>
      </c>
      <c r="C62" s="76" t="s">
        <v>234</v>
      </c>
      <c r="D62" s="53" t="s">
        <v>235</v>
      </c>
      <c r="E62" s="53" t="s">
        <v>236</v>
      </c>
      <c r="F62" s="71" t="s">
        <v>76</v>
      </c>
      <c r="G62" s="67" t="s">
        <v>77</v>
      </c>
      <c r="H62" s="72">
        <v>0</v>
      </c>
      <c r="I62" s="95">
        <v>750000000</v>
      </c>
      <c r="J62" s="73" t="s">
        <v>34</v>
      </c>
      <c r="K62" s="73" t="s">
        <v>78</v>
      </c>
      <c r="L62" s="68" t="s">
        <v>79</v>
      </c>
      <c r="M62" s="95" t="s">
        <v>37</v>
      </c>
      <c r="N62" s="77" t="s">
        <v>169</v>
      </c>
      <c r="O62" s="77" t="s">
        <v>68</v>
      </c>
      <c r="P62" s="95">
        <v>796</v>
      </c>
      <c r="Q62" s="54" t="s">
        <v>81</v>
      </c>
      <c r="R62" s="55">
        <v>2</v>
      </c>
      <c r="S62" s="79">
        <v>185000</v>
      </c>
      <c r="T62" s="79">
        <f t="shared" si="2"/>
        <v>370000</v>
      </c>
      <c r="U62" s="74">
        <f t="shared" si="3"/>
        <v>414400.00000000006</v>
      </c>
      <c r="V62" s="95"/>
      <c r="W62" s="95">
        <v>2014</v>
      </c>
      <c r="X62" s="95"/>
      <c r="Y62" s="18"/>
      <c r="Z62" s="19"/>
      <c r="AA62" s="19"/>
    </row>
    <row r="63" spans="1:27" s="120" customFormat="1" ht="123" customHeight="1">
      <c r="A63" s="95" t="s">
        <v>237</v>
      </c>
      <c r="B63" s="95" t="s">
        <v>28</v>
      </c>
      <c r="C63" s="78" t="s">
        <v>238</v>
      </c>
      <c r="D63" s="54" t="s">
        <v>239</v>
      </c>
      <c r="E63" s="52" t="s">
        <v>240</v>
      </c>
      <c r="F63" s="71" t="s">
        <v>76</v>
      </c>
      <c r="G63" s="67" t="s">
        <v>64</v>
      </c>
      <c r="H63" s="72">
        <v>0.5</v>
      </c>
      <c r="I63" s="95">
        <v>750000000</v>
      </c>
      <c r="J63" s="73" t="s">
        <v>34</v>
      </c>
      <c r="K63" s="73" t="s">
        <v>91</v>
      </c>
      <c r="L63" s="68" t="s">
        <v>92</v>
      </c>
      <c r="M63" s="95" t="s">
        <v>37</v>
      </c>
      <c r="N63" s="77" t="s">
        <v>93</v>
      </c>
      <c r="O63" s="77" t="s">
        <v>68</v>
      </c>
      <c r="P63" s="95">
        <v>796</v>
      </c>
      <c r="Q63" s="80" t="s">
        <v>81</v>
      </c>
      <c r="R63" s="83">
        <v>20</v>
      </c>
      <c r="S63" s="85">
        <v>150000</v>
      </c>
      <c r="T63" s="79">
        <f t="shared" si="2"/>
        <v>3000000</v>
      </c>
      <c r="U63" s="74">
        <f t="shared" si="3"/>
        <v>3360000.0000000005</v>
      </c>
      <c r="V63" s="95"/>
      <c r="W63" s="95">
        <v>2014</v>
      </c>
      <c r="X63" s="95"/>
      <c r="Y63" s="121"/>
      <c r="Z63" s="119"/>
      <c r="AA63" s="119"/>
    </row>
    <row r="64" spans="1:27" s="117" customFormat="1" ht="119.25" customHeight="1">
      <c r="A64" s="95" t="s">
        <v>241</v>
      </c>
      <c r="B64" s="95" t="s">
        <v>28</v>
      </c>
      <c r="C64" s="78" t="s">
        <v>225</v>
      </c>
      <c r="D64" s="52" t="s">
        <v>226</v>
      </c>
      <c r="E64" s="52" t="s">
        <v>227</v>
      </c>
      <c r="F64" s="71" t="s">
        <v>76</v>
      </c>
      <c r="G64" s="67" t="s">
        <v>77</v>
      </c>
      <c r="H64" s="72">
        <v>0</v>
      </c>
      <c r="I64" s="95">
        <v>750000000</v>
      </c>
      <c r="J64" s="73" t="s">
        <v>34</v>
      </c>
      <c r="K64" s="73" t="s">
        <v>91</v>
      </c>
      <c r="L64" s="68" t="s">
        <v>92</v>
      </c>
      <c r="M64" s="95" t="s">
        <v>37</v>
      </c>
      <c r="N64" s="77" t="s">
        <v>93</v>
      </c>
      <c r="O64" s="77" t="s">
        <v>68</v>
      </c>
      <c r="P64" s="95">
        <v>796</v>
      </c>
      <c r="Q64" s="80" t="s">
        <v>81</v>
      </c>
      <c r="R64" s="83">
        <v>1</v>
      </c>
      <c r="S64" s="79">
        <v>690000</v>
      </c>
      <c r="T64" s="79">
        <f t="shared" si="2"/>
        <v>690000</v>
      </c>
      <c r="U64" s="74">
        <f t="shared" si="3"/>
        <v>772800.00000000012</v>
      </c>
      <c r="V64" s="95"/>
      <c r="W64" s="95">
        <v>2014</v>
      </c>
      <c r="X64" s="95"/>
      <c r="Y64" s="115"/>
      <c r="Z64" s="116"/>
      <c r="AA64" s="116"/>
    </row>
    <row r="65" spans="1:28" s="32" customFormat="1" ht="129" customHeight="1">
      <c r="A65" s="95" t="s">
        <v>242</v>
      </c>
      <c r="B65" s="95" t="s">
        <v>28</v>
      </c>
      <c r="C65" s="78" t="s">
        <v>243</v>
      </c>
      <c r="D65" s="54" t="s">
        <v>244</v>
      </c>
      <c r="E65" s="53" t="s">
        <v>245</v>
      </c>
      <c r="F65" s="71" t="s">
        <v>76</v>
      </c>
      <c r="G65" s="67" t="s">
        <v>64</v>
      </c>
      <c r="H65" s="72">
        <v>0</v>
      </c>
      <c r="I65" s="95">
        <v>750000000</v>
      </c>
      <c r="J65" s="73" t="s">
        <v>34</v>
      </c>
      <c r="K65" s="73" t="s">
        <v>91</v>
      </c>
      <c r="L65" s="68" t="s">
        <v>92</v>
      </c>
      <c r="M65" s="95" t="s">
        <v>37</v>
      </c>
      <c r="N65" s="77" t="s">
        <v>93</v>
      </c>
      <c r="O65" s="77" t="s">
        <v>68</v>
      </c>
      <c r="P65" s="95">
        <v>796</v>
      </c>
      <c r="Q65" s="54" t="s">
        <v>81</v>
      </c>
      <c r="R65" s="53">
        <v>2</v>
      </c>
      <c r="S65" s="85">
        <v>235000</v>
      </c>
      <c r="T65" s="79">
        <f t="shared" si="2"/>
        <v>470000</v>
      </c>
      <c r="U65" s="74">
        <f t="shared" si="3"/>
        <v>526400</v>
      </c>
      <c r="V65" s="95"/>
      <c r="W65" s="95">
        <v>2014</v>
      </c>
      <c r="X65" s="95"/>
      <c r="Y65" s="36"/>
      <c r="Z65" s="31"/>
      <c r="AA65" s="31"/>
    </row>
    <row r="66" spans="1:28" s="120" customFormat="1" ht="120" customHeight="1">
      <c r="A66" s="95" t="s">
        <v>246</v>
      </c>
      <c r="B66" s="95" t="s">
        <v>28</v>
      </c>
      <c r="C66" s="78" t="s">
        <v>247</v>
      </c>
      <c r="D66" s="54" t="s">
        <v>248</v>
      </c>
      <c r="E66" s="82" t="s">
        <v>249</v>
      </c>
      <c r="F66" s="71" t="s">
        <v>76</v>
      </c>
      <c r="G66" s="67" t="s">
        <v>77</v>
      </c>
      <c r="H66" s="72">
        <v>0</v>
      </c>
      <c r="I66" s="95">
        <v>750000000</v>
      </c>
      <c r="J66" s="73" t="s">
        <v>34</v>
      </c>
      <c r="K66" s="73" t="s">
        <v>91</v>
      </c>
      <c r="L66" s="68" t="s">
        <v>92</v>
      </c>
      <c r="M66" s="95" t="s">
        <v>37</v>
      </c>
      <c r="N66" s="77" t="s">
        <v>93</v>
      </c>
      <c r="O66" s="77" t="s">
        <v>68</v>
      </c>
      <c r="P66" s="95">
        <v>796</v>
      </c>
      <c r="Q66" s="80" t="s">
        <v>81</v>
      </c>
      <c r="R66" s="83">
        <v>2</v>
      </c>
      <c r="S66" s="79">
        <v>232000</v>
      </c>
      <c r="T66" s="79">
        <f t="shared" si="2"/>
        <v>464000</v>
      </c>
      <c r="U66" s="74">
        <f t="shared" si="3"/>
        <v>519680.00000000006</v>
      </c>
      <c r="V66" s="95"/>
      <c r="W66" s="95">
        <v>2014</v>
      </c>
      <c r="X66" s="95"/>
      <c r="Y66" s="118"/>
      <c r="Z66" s="119"/>
      <c r="AA66" s="119"/>
    </row>
    <row r="67" spans="1:28" s="32" customFormat="1" ht="116.25" customHeight="1">
      <c r="A67" s="95" t="s">
        <v>250</v>
      </c>
      <c r="B67" s="95" t="s">
        <v>28</v>
      </c>
      <c r="C67" s="78" t="s">
        <v>251</v>
      </c>
      <c r="D67" s="80" t="s">
        <v>252</v>
      </c>
      <c r="E67" s="53" t="s">
        <v>253</v>
      </c>
      <c r="F67" s="71" t="s">
        <v>76</v>
      </c>
      <c r="G67" s="67" t="s">
        <v>77</v>
      </c>
      <c r="H67" s="72">
        <v>0</v>
      </c>
      <c r="I67" s="95">
        <v>750000000</v>
      </c>
      <c r="J67" s="73" t="s">
        <v>34</v>
      </c>
      <c r="K67" s="73" t="s">
        <v>91</v>
      </c>
      <c r="L67" s="68" t="s">
        <v>92</v>
      </c>
      <c r="M67" s="95" t="s">
        <v>37</v>
      </c>
      <c r="N67" s="77" t="s">
        <v>93</v>
      </c>
      <c r="O67" s="77" t="s">
        <v>68</v>
      </c>
      <c r="P67" s="95">
        <v>796</v>
      </c>
      <c r="Q67" s="80" t="s">
        <v>81</v>
      </c>
      <c r="R67" s="80">
        <v>1</v>
      </c>
      <c r="S67" s="79">
        <v>2900000</v>
      </c>
      <c r="T67" s="79">
        <f t="shared" si="2"/>
        <v>2900000</v>
      </c>
      <c r="U67" s="74">
        <f t="shared" si="3"/>
        <v>3248000.0000000005</v>
      </c>
      <c r="V67" s="95"/>
      <c r="W67" s="95">
        <v>2014</v>
      </c>
      <c r="X67" s="95"/>
      <c r="Y67" s="30"/>
      <c r="Z67" s="31"/>
      <c r="AA67" s="31"/>
    </row>
    <row r="68" spans="1:28" s="32" customFormat="1" ht="131.25" customHeight="1">
      <c r="A68" s="95" t="s">
        <v>254</v>
      </c>
      <c r="B68" s="95" t="s">
        <v>28</v>
      </c>
      <c r="C68" s="78" t="s">
        <v>255</v>
      </c>
      <c r="D68" s="52" t="s">
        <v>256</v>
      </c>
      <c r="E68" s="53" t="s">
        <v>257</v>
      </c>
      <c r="F68" s="71" t="s">
        <v>76</v>
      </c>
      <c r="G68" s="67" t="s">
        <v>77</v>
      </c>
      <c r="H68" s="72">
        <v>0</v>
      </c>
      <c r="I68" s="95">
        <v>750000000</v>
      </c>
      <c r="J68" s="73" t="s">
        <v>34</v>
      </c>
      <c r="K68" s="73" t="s">
        <v>91</v>
      </c>
      <c r="L68" s="68" t="s">
        <v>92</v>
      </c>
      <c r="M68" s="95" t="s">
        <v>37</v>
      </c>
      <c r="N68" s="77" t="s">
        <v>93</v>
      </c>
      <c r="O68" s="77" t="s">
        <v>68</v>
      </c>
      <c r="P68" s="95">
        <v>796</v>
      </c>
      <c r="Q68" s="54" t="s">
        <v>81</v>
      </c>
      <c r="R68" s="52">
        <v>1</v>
      </c>
      <c r="S68" s="79">
        <v>3420000</v>
      </c>
      <c r="T68" s="79">
        <f t="shared" si="2"/>
        <v>3420000</v>
      </c>
      <c r="U68" s="74">
        <f t="shared" si="3"/>
        <v>3830400.0000000005</v>
      </c>
      <c r="V68" s="95"/>
      <c r="W68" s="95">
        <v>2014</v>
      </c>
      <c r="X68" s="95"/>
      <c r="Y68" s="30"/>
      <c r="Z68" s="31"/>
      <c r="AA68" s="31"/>
    </row>
    <row r="69" spans="1:28" s="32" customFormat="1" ht="128.25" customHeight="1">
      <c r="A69" s="95" t="s">
        <v>258</v>
      </c>
      <c r="B69" s="95" t="s">
        <v>28</v>
      </c>
      <c r="C69" s="78" t="s">
        <v>259</v>
      </c>
      <c r="D69" s="52" t="s">
        <v>260</v>
      </c>
      <c r="E69" s="82" t="s">
        <v>261</v>
      </c>
      <c r="F69" s="71" t="s">
        <v>76</v>
      </c>
      <c r="G69" s="67" t="s">
        <v>77</v>
      </c>
      <c r="H69" s="72">
        <v>0</v>
      </c>
      <c r="I69" s="95">
        <v>750000000</v>
      </c>
      <c r="J69" s="73" t="s">
        <v>34</v>
      </c>
      <c r="K69" s="73" t="s">
        <v>91</v>
      </c>
      <c r="L69" s="68" t="s">
        <v>92</v>
      </c>
      <c r="M69" s="95" t="s">
        <v>37</v>
      </c>
      <c r="N69" s="77" t="s">
        <v>93</v>
      </c>
      <c r="O69" s="77" t="s">
        <v>68</v>
      </c>
      <c r="P69" s="95">
        <v>796</v>
      </c>
      <c r="Q69" s="80" t="s">
        <v>81</v>
      </c>
      <c r="R69" s="52">
        <v>2</v>
      </c>
      <c r="S69" s="85">
        <v>200000</v>
      </c>
      <c r="T69" s="79">
        <f t="shared" si="2"/>
        <v>400000</v>
      </c>
      <c r="U69" s="74">
        <f t="shared" si="3"/>
        <v>448000.00000000006</v>
      </c>
      <c r="V69" s="95"/>
      <c r="W69" s="95">
        <v>2014</v>
      </c>
      <c r="X69" s="95"/>
      <c r="Y69" s="36"/>
      <c r="Z69" s="31"/>
      <c r="AA69" s="31"/>
    </row>
    <row r="70" spans="1:28" s="58" customFormat="1" ht="123" customHeight="1">
      <c r="A70" s="95" t="s">
        <v>262</v>
      </c>
      <c r="B70" s="95" t="s">
        <v>28</v>
      </c>
      <c r="C70" s="78" t="s">
        <v>263</v>
      </c>
      <c r="D70" s="52" t="s">
        <v>226</v>
      </c>
      <c r="E70" s="52" t="s">
        <v>264</v>
      </c>
      <c r="F70" s="71" t="s">
        <v>76</v>
      </c>
      <c r="G70" s="67" t="s">
        <v>64</v>
      </c>
      <c r="H70" s="72">
        <v>0</v>
      </c>
      <c r="I70" s="95">
        <v>750000000</v>
      </c>
      <c r="J70" s="73" t="s">
        <v>34</v>
      </c>
      <c r="K70" s="73" t="s">
        <v>91</v>
      </c>
      <c r="L70" s="68" t="s">
        <v>92</v>
      </c>
      <c r="M70" s="95" t="s">
        <v>37</v>
      </c>
      <c r="N70" s="77" t="s">
        <v>93</v>
      </c>
      <c r="O70" s="77" t="s">
        <v>68</v>
      </c>
      <c r="P70" s="95">
        <v>796</v>
      </c>
      <c r="Q70" s="80" t="s">
        <v>81</v>
      </c>
      <c r="R70" s="52">
        <v>1</v>
      </c>
      <c r="S70" s="85">
        <v>1500000</v>
      </c>
      <c r="T70" s="79">
        <f t="shared" si="2"/>
        <v>1500000</v>
      </c>
      <c r="U70" s="74">
        <f t="shared" si="3"/>
        <v>1680000.0000000002</v>
      </c>
      <c r="V70" s="95"/>
      <c r="W70" s="95">
        <v>2014</v>
      </c>
      <c r="X70" s="95"/>
      <c r="Y70" s="122"/>
      <c r="Z70" s="123"/>
      <c r="AA70" s="123"/>
    </row>
    <row r="71" spans="1:28" s="17" customFormat="1" ht="102" customHeight="1">
      <c r="A71" s="95" t="s">
        <v>265</v>
      </c>
      <c r="B71" s="95" t="s">
        <v>28</v>
      </c>
      <c r="C71" s="76" t="s">
        <v>266</v>
      </c>
      <c r="D71" s="92" t="s">
        <v>267</v>
      </c>
      <c r="E71" s="100" t="s">
        <v>268</v>
      </c>
      <c r="F71" s="71" t="s">
        <v>76</v>
      </c>
      <c r="G71" s="67" t="s">
        <v>77</v>
      </c>
      <c r="H71" s="72">
        <v>0</v>
      </c>
      <c r="I71" s="95">
        <v>750000000</v>
      </c>
      <c r="J71" s="73" t="s">
        <v>34</v>
      </c>
      <c r="K71" s="73" t="s">
        <v>78</v>
      </c>
      <c r="L71" s="68" t="s">
        <v>79</v>
      </c>
      <c r="M71" s="95" t="s">
        <v>37</v>
      </c>
      <c r="N71" s="77" t="s">
        <v>169</v>
      </c>
      <c r="O71" s="77" t="s">
        <v>68</v>
      </c>
      <c r="P71" s="95">
        <v>796</v>
      </c>
      <c r="Q71" s="80" t="s">
        <v>81</v>
      </c>
      <c r="R71" s="99">
        <v>1</v>
      </c>
      <c r="S71" s="85">
        <v>872000</v>
      </c>
      <c r="T71" s="79">
        <f t="shared" si="2"/>
        <v>872000</v>
      </c>
      <c r="U71" s="74">
        <f t="shared" si="3"/>
        <v>976640.00000000012</v>
      </c>
      <c r="V71" s="95"/>
      <c r="W71" s="95">
        <v>2014</v>
      </c>
      <c r="X71" s="95"/>
      <c r="Y71" s="21"/>
      <c r="Z71" s="19"/>
      <c r="AA71" s="19"/>
    </row>
    <row r="72" spans="1:28" s="17" customFormat="1" ht="105.75" customHeight="1">
      <c r="A72" s="95" t="s">
        <v>269</v>
      </c>
      <c r="B72" s="95" t="s">
        <v>28</v>
      </c>
      <c r="C72" s="76" t="s">
        <v>187</v>
      </c>
      <c r="D72" s="80" t="s">
        <v>188</v>
      </c>
      <c r="E72" s="71" t="s">
        <v>189</v>
      </c>
      <c r="F72" s="71" t="s">
        <v>76</v>
      </c>
      <c r="G72" s="67" t="s">
        <v>77</v>
      </c>
      <c r="H72" s="72">
        <v>0</v>
      </c>
      <c r="I72" s="95">
        <v>750000000</v>
      </c>
      <c r="J72" s="73" t="s">
        <v>34</v>
      </c>
      <c r="K72" s="73" t="s">
        <v>78</v>
      </c>
      <c r="L72" s="68" t="s">
        <v>79</v>
      </c>
      <c r="M72" s="95" t="s">
        <v>37</v>
      </c>
      <c r="N72" s="77" t="s">
        <v>169</v>
      </c>
      <c r="O72" s="77" t="s">
        <v>68</v>
      </c>
      <c r="P72" s="95">
        <v>796</v>
      </c>
      <c r="Q72" s="80" t="s">
        <v>81</v>
      </c>
      <c r="R72" s="93">
        <v>1</v>
      </c>
      <c r="S72" s="85">
        <v>280000</v>
      </c>
      <c r="T72" s="79">
        <f t="shared" si="2"/>
        <v>280000</v>
      </c>
      <c r="U72" s="74">
        <f t="shared" si="3"/>
        <v>313600.00000000006</v>
      </c>
      <c r="V72" s="95"/>
      <c r="W72" s="95">
        <v>2014</v>
      </c>
      <c r="X72" s="95"/>
      <c r="Y72" s="21"/>
      <c r="Z72" s="19"/>
      <c r="AA72" s="19"/>
    </row>
    <row r="73" spans="1:28" s="40" customFormat="1" ht="112.5" customHeight="1">
      <c r="A73" s="95" t="s">
        <v>270</v>
      </c>
      <c r="B73" s="95" t="s">
        <v>28</v>
      </c>
      <c r="C73" s="77" t="s">
        <v>183</v>
      </c>
      <c r="D73" s="80" t="s">
        <v>184</v>
      </c>
      <c r="E73" s="71" t="s">
        <v>185</v>
      </c>
      <c r="F73" s="71" t="s">
        <v>76</v>
      </c>
      <c r="G73" s="67" t="s">
        <v>77</v>
      </c>
      <c r="H73" s="72">
        <v>0</v>
      </c>
      <c r="I73" s="95">
        <v>750000000</v>
      </c>
      <c r="J73" s="73" t="s">
        <v>34</v>
      </c>
      <c r="K73" s="73" t="s">
        <v>78</v>
      </c>
      <c r="L73" s="84" t="s">
        <v>79</v>
      </c>
      <c r="M73" s="95" t="s">
        <v>37</v>
      </c>
      <c r="N73" s="77" t="s">
        <v>169</v>
      </c>
      <c r="O73" s="77" t="s">
        <v>68</v>
      </c>
      <c r="P73" s="95">
        <v>796</v>
      </c>
      <c r="Q73" s="54" t="s">
        <v>271</v>
      </c>
      <c r="R73" s="93">
        <v>1</v>
      </c>
      <c r="S73" s="85">
        <v>700000</v>
      </c>
      <c r="T73" s="79">
        <f t="shared" si="2"/>
        <v>700000</v>
      </c>
      <c r="U73" s="74">
        <f t="shared" si="3"/>
        <v>784000.00000000012</v>
      </c>
      <c r="V73" s="95"/>
      <c r="W73" s="95">
        <v>2014</v>
      </c>
      <c r="X73" s="95"/>
      <c r="Y73" s="38"/>
      <c r="Z73" s="39"/>
      <c r="AA73" s="39"/>
    </row>
    <row r="74" spans="1:28" s="58" customFormat="1" ht="105" customHeight="1">
      <c r="A74" s="95" t="s">
        <v>272</v>
      </c>
      <c r="B74" s="95" t="s">
        <v>28</v>
      </c>
      <c r="C74" s="130" t="s">
        <v>273</v>
      </c>
      <c r="D74" s="71" t="s">
        <v>274</v>
      </c>
      <c r="E74" s="92" t="s">
        <v>275</v>
      </c>
      <c r="F74" s="71" t="s">
        <v>76</v>
      </c>
      <c r="G74" s="67" t="s">
        <v>77</v>
      </c>
      <c r="H74" s="72">
        <v>0</v>
      </c>
      <c r="I74" s="95">
        <v>750000000</v>
      </c>
      <c r="J74" s="73" t="s">
        <v>34</v>
      </c>
      <c r="K74" s="73" t="s">
        <v>91</v>
      </c>
      <c r="L74" s="68" t="s">
        <v>79</v>
      </c>
      <c r="M74" s="95" t="s">
        <v>37</v>
      </c>
      <c r="N74" s="77" t="s">
        <v>93</v>
      </c>
      <c r="O74" s="77" t="s">
        <v>68</v>
      </c>
      <c r="P74" s="95">
        <v>796</v>
      </c>
      <c r="Q74" s="80" t="s">
        <v>81</v>
      </c>
      <c r="R74" s="93">
        <v>1</v>
      </c>
      <c r="S74" s="85">
        <v>365625</v>
      </c>
      <c r="T74" s="79">
        <f t="shared" si="2"/>
        <v>365625</v>
      </c>
      <c r="U74" s="74">
        <f t="shared" si="3"/>
        <v>409500.00000000006</v>
      </c>
      <c r="V74" s="95"/>
      <c r="W74" s="95">
        <v>2014</v>
      </c>
      <c r="X74" s="95"/>
      <c r="Y74" s="122"/>
      <c r="Z74" s="123"/>
      <c r="AA74" s="123"/>
    </row>
    <row r="75" spans="1:28" s="58" customFormat="1" ht="105" customHeight="1">
      <c r="A75" s="95" t="s">
        <v>276</v>
      </c>
      <c r="B75" s="95" t="s">
        <v>28</v>
      </c>
      <c r="C75" s="76" t="s">
        <v>277</v>
      </c>
      <c r="D75" s="71" t="s">
        <v>278</v>
      </c>
      <c r="E75" s="100" t="s">
        <v>279</v>
      </c>
      <c r="F75" s="71" t="s">
        <v>76</v>
      </c>
      <c r="G75" s="67" t="s">
        <v>77</v>
      </c>
      <c r="H75" s="72">
        <v>0</v>
      </c>
      <c r="I75" s="95">
        <v>750000000</v>
      </c>
      <c r="J75" s="73" t="s">
        <v>34</v>
      </c>
      <c r="K75" s="73" t="s">
        <v>78</v>
      </c>
      <c r="L75" s="68" t="s">
        <v>79</v>
      </c>
      <c r="M75" s="95" t="s">
        <v>37</v>
      </c>
      <c r="N75" s="77" t="s">
        <v>169</v>
      </c>
      <c r="O75" s="77" t="s">
        <v>68</v>
      </c>
      <c r="P75" s="95">
        <v>796</v>
      </c>
      <c r="Q75" s="54" t="s">
        <v>81</v>
      </c>
      <c r="R75" s="89">
        <v>1</v>
      </c>
      <c r="S75" s="85">
        <v>600000</v>
      </c>
      <c r="T75" s="79">
        <f t="shared" si="2"/>
        <v>600000</v>
      </c>
      <c r="U75" s="74">
        <f t="shared" si="3"/>
        <v>672000.00000000012</v>
      </c>
      <c r="V75" s="95"/>
      <c r="W75" s="95">
        <v>2014</v>
      </c>
      <c r="X75" s="95"/>
      <c r="Y75" s="122"/>
      <c r="Z75" s="123"/>
      <c r="AA75" s="123"/>
    </row>
    <row r="76" spans="1:28" s="58" customFormat="1" ht="105.75" customHeight="1">
      <c r="A76" s="95" t="s">
        <v>280</v>
      </c>
      <c r="B76" s="95" t="s">
        <v>28</v>
      </c>
      <c r="C76" s="78" t="s">
        <v>191</v>
      </c>
      <c r="D76" s="71" t="s">
        <v>192</v>
      </c>
      <c r="E76" s="71" t="s">
        <v>193</v>
      </c>
      <c r="F76" s="71" t="s">
        <v>76</v>
      </c>
      <c r="G76" s="67" t="s">
        <v>77</v>
      </c>
      <c r="H76" s="72">
        <v>0.73</v>
      </c>
      <c r="I76" s="95">
        <v>750000000</v>
      </c>
      <c r="J76" s="73" t="s">
        <v>34</v>
      </c>
      <c r="K76" s="73" t="s">
        <v>91</v>
      </c>
      <c r="L76" s="68" t="s">
        <v>79</v>
      </c>
      <c r="M76" s="95" t="s">
        <v>37</v>
      </c>
      <c r="N76" s="77" t="s">
        <v>93</v>
      </c>
      <c r="O76" s="77" t="s">
        <v>68</v>
      </c>
      <c r="P76" s="95">
        <v>796</v>
      </c>
      <c r="Q76" s="80" t="s">
        <v>81</v>
      </c>
      <c r="R76" s="89">
        <v>1</v>
      </c>
      <c r="S76" s="79">
        <v>135000</v>
      </c>
      <c r="T76" s="79">
        <f t="shared" si="2"/>
        <v>135000</v>
      </c>
      <c r="U76" s="74">
        <f t="shared" si="3"/>
        <v>151200</v>
      </c>
      <c r="V76" s="95"/>
      <c r="W76" s="95">
        <v>2014</v>
      </c>
      <c r="X76" s="95"/>
      <c r="Y76" s="124"/>
      <c r="Z76" s="123"/>
      <c r="AA76" s="123"/>
    </row>
    <row r="77" spans="1:28" s="58" customFormat="1" ht="117" customHeight="1">
      <c r="A77" s="95" t="s">
        <v>281</v>
      </c>
      <c r="B77" s="95" t="s">
        <v>28</v>
      </c>
      <c r="C77" s="78" t="s">
        <v>191</v>
      </c>
      <c r="D77" s="71" t="s">
        <v>192</v>
      </c>
      <c r="E77" s="71" t="s">
        <v>193</v>
      </c>
      <c r="F77" s="71" t="s">
        <v>76</v>
      </c>
      <c r="G77" s="67" t="s">
        <v>77</v>
      </c>
      <c r="H77" s="72">
        <v>0.74</v>
      </c>
      <c r="I77" s="95">
        <v>750000000</v>
      </c>
      <c r="J77" s="73" t="s">
        <v>34</v>
      </c>
      <c r="K77" s="73" t="s">
        <v>91</v>
      </c>
      <c r="L77" s="68" t="s">
        <v>79</v>
      </c>
      <c r="M77" s="95" t="s">
        <v>37</v>
      </c>
      <c r="N77" s="77" t="s">
        <v>93</v>
      </c>
      <c r="O77" s="77" t="s">
        <v>68</v>
      </c>
      <c r="P77" s="95">
        <v>796</v>
      </c>
      <c r="Q77" s="56" t="s">
        <v>81</v>
      </c>
      <c r="R77" s="89">
        <v>1</v>
      </c>
      <c r="S77" s="79">
        <v>430000</v>
      </c>
      <c r="T77" s="79">
        <f t="shared" si="2"/>
        <v>430000</v>
      </c>
      <c r="U77" s="74">
        <f t="shared" si="3"/>
        <v>481600.00000000006</v>
      </c>
      <c r="V77" s="95"/>
      <c r="W77" s="95">
        <v>2014</v>
      </c>
      <c r="X77" s="95"/>
      <c r="Y77" s="124"/>
      <c r="Z77" s="123"/>
      <c r="AA77" s="123"/>
    </row>
    <row r="78" spans="1:28" s="58" customFormat="1" ht="116.25" customHeight="1">
      <c r="A78" s="95" t="s">
        <v>282</v>
      </c>
      <c r="B78" s="95" t="s">
        <v>28</v>
      </c>
      <c r="C78" s="78" t="s">
        <v>283</v>
      </c>
      <c r="D78" s="86" t="s">
        <v>284</v>
      </c>
      <c r="E78" s="86" t="s">
        <v>285</v>
      </c>
      <c r="F78" s="71" t="s">
        <v>76</v>
      </c>
      <c r="G78" s="67" t="s">
        <v>77</v>
      </c>
      <c r="H78" s="72">
        <v>0</v>
      </c>
      <c r="I78" s="95">
        <v>750000000</v>
      </c>
      <c r="J78" s="73" t="s">
        <v>34</v>
      </c>
      <c r="K78" s="73" t="s">
        <v>91</v>
      </c>
      <c r="L78" s="68" t="s">
        <v>92</v>
      </c>
      <c r="M78" s="95" t="s">
        <v>37</v>
      </c>
      <c r="N78" s="77" t="s">
        <v>93</v>
      </c>
      <c r="O78" s="77" t="s">
        <v>68</v>
      </c>
      <c r="P78" s="95">
        <v>796</v>
      </c>
      <c r="Q78" s="54" t="s">
        <v>81</v>
      </c>
      <c r="R78" s="71">
        <v>4</v>
      </c>
      <c r="S78" s="85">
        <v>200000</v>
      </c>
      <c r="T78" s="79">
        <f t="shared" si="2"/>
        <v>800000</v>
      </c>
      <c r="U78" s="74">
        <f t="shared" si="3"/>
        <v>896000.00000000012</v>
      </c>
      <c r="V78" s="95"/>
      <c r="W78" s="95">
        <v>2014</v>
      </c>
      <c r="X78" s="95"/>
      <c r="Y78" s="122"/>
      <c r="Z78" s="123"/>
      <c r="AA78" s="123"/>
    </row>
    <row r="79" spans="1:28" s="58" customFormat="1" ht="98.25" customHeight="1">
      <c r="A79" s="95" t="s">
        <v>286</v>
      </c>
      <c r="B79" s="95" t="s">
        <v>28</v>
      </c>
      <c r="C79" s="78" t="s">
        <v>287</v>
      </c>
      <c r="D79" s="86" t="s">
        <v>284</v>
      </c>
      <c r="E79" s="86" t="s">
        <v>288</v>
      </c>
      <c r="F79" s="71" t="s">
        <v>76</v>
      </c>
      <c r="G79" s="67" t="s">
        <v>77</v>
      </c>
      <c r="H79" s="72">
        <v>0</v>
      </c>
      <c r="I79" s="95">
        <v>750000000</v>
      </c>
      <c r="J79" s="73" t="s">
        <v>34</v>
      </c>
      <c r="K79" s="73" t="s">
        <v>91</v>
      </c>
      <c r="L79" s="68" t="s">
        <v>92</v>
      </c>
      <c r="M79" s="95" t="s">
        <v>37</v>
      </c>
      <c r="N79" s="77" t="s">
        <v>93</v>
      </c>
      <c r="O79" s="77" t="s">
        <v>68</v>
      </c>
      <c r="P79" s="95">
        <v>796</v>
      </c>
      <c r="Q79" s="80" t="s">
        <v>81</v>
      </c>
      <c r="R79" s="71">
        <v>8</v>
      </c>
      <c r="S79" s="85">
        <v>180000</v>
      </c>
      <c r="T79" s="79">
        <f t="shared" si="2"/>
        <v>1440000</v>
      </c>
      <c r="U79" s="74">
        <f t="shared" si="3"/>
        <v>1612800.0000000002</v>
      </c>
      <c r="V79" s="95"/>
      <c r="W79" s="95">
        <v>2014</v>
      </c>
      <c r="X79" s="95"/>
      <c r="Y79" s="122"/>
      <c r="Z79" s="123"/>
      <c r="AA79" s="123"/>
    </row>
    <row r="80" spans="1:28" s="32" customFormat="1" ht="102.75" customHeight="1">
      <c r="A80" s="95" t="s">
        <v>289</v>
      </c>
      <c r="B80" s="95" t="s">
        <v>28</v>
      </c>
      <c r="C80" s="78" t="s">
        <v>290</v>
      </c>
      <c r="D80" s="87" t="s">
        <v>284</v>
      </c>
      <c r="E80" s="80" t="s">
        <v>291</v>
      </c>
      <c r="F80" s="71" t="s">
        <v>292</v>
      </c>
      <c r="G80" s="67" t="s">
        <v>77</v>
      </c>
      <c r="H80" s="72">
        <v>0</v>
      </c>
      <c r="I80" s="95">
        <v>750000000</v>
      </c>
      <c r="J80" s="73" t="s">
        <v>34</v>
      </c>
      <c r="K80" s="73" t="s">
        <v>91</v>
      </c>
      <c r="L80" s="68" t="s">
        <v>293</v>
      </c>
      <c r="M80" s="95" t="s">
        <v>37</v>
      </c>
      <c r="N80" s="77" t="s">
        <v>93</v>
      </c>
      <c r="O80" s="77" t="s">
        <v>68</v>
      </c>
      <c r="P80" s="95">
        <v>796</v>
      </c>
      <c r="Q80" s="88" t="s">
        <v>81</v>
      </c>
      <c r="R80" s="89">
        <v>6</v>
      </c>
      <c r="S80" s="81">
        <v>12600</v>
      </c>
      <c r="T80" s="79">
        <f>R80*S80</f>
        <v>75600</v>
      </c>
      <c r="U80" s="74">
        <f t="shared" si="3"/>
        <v>84672.000000000015</v>
      </c>
      <c r="V80" s="95"/>
      <c r="W80" s="95">
        <v>2014</v>
      </c>
      <c r="X80" s="95"/>
      <c r="Z80" s="33"/>
      <c r="AA80" s="31"/>
      <c r="AB80" s="31"/>
    </row>
    <row r="81" spans="1:28" s="17" customFormat="1" ht="124.5" customHeight="1">
      <c r="A81" s="95" t="s">
        <v>294</v>
      </c>
      <c r="B81" s="95" t="s">
        <v>28</v>
      </c>
      <c r="C81" s="78" t="s">
        <v>295</v>
      </c>
      <c r="D81" s="71" t="s">
        <v>296</v>
      </c>
      <c r="E81" s="71" t="s">
        <v>297</v>
      </c>
      <c r="F81" s="71" t="s">
        <v>76</v>
      </c>
      <c r="G81" s="67" t="s">
        <v>77</v>
      </c>
      <c r="H81" s="72">
        <v>0</v>
      </c>
      <c r="I81" s="95">
        <v>750000000</v>
      </c>
      <c r="J81" s="73" t="s">
        <v>34</v>
      </c>
      <c r="K81" s="73" t="s">
        <v>91</v>
      </c>
      <c r="L81" s="68" t="s">
        <v>298</v>
      </c>
      <c r="M81" s="95" t="s">
        <v>37</v>
      </c>
      <c r="N81" s="77" t="s">
        <v>93</v>
      </c>
      <c r="O81" s="77" t="s">
        <v>68</v>
      </c>
      <c r="P81" s="95">
        <v>796</v>
      </c>
      <c r="Q81" s="71" t="s">
        <v>81</v>
      </c>
      <c r="R81" s="71">
        <v>2</v>
      </c>
      <c r="S81" s="79">
        <v>880608.55</v>
      </c>
      <c r="T81" s="79">
        <f>R81*S81</f>
        <v>1761217.1</v>
      </c>
      <c r="U81" s="74">
        <f>T81*1.12</f>
        <v>1972563.1520000002</v>
      </c>
      <c r="V81" s="95"/>
      <c r="W81" s="95">
        <v>2014</v>
      </c>
      <c r="X81" s="95"/>
      <c r="Z81" s="18"/>
      <c r="AA81" s="19"/>
      <c r="AB81" s="19"/>
    </row>
    <row r="82" spans="1:28" s="32" customFormat="1" ht="114.75" customHeight="1">
      <c r="A82" s="95" t="s">
        <v>299</v>
      </c>
      <c r="B82" s="95" t="s">
        <v>28</v>
      </c>
      <c r="C82" s="78" t="s">
        <v>300</v>
      </c>
      <c r="D82" s="71" t="s">
        <v>301</v>
      </c>
      <c r="E82" s="71" t="s">
        <v>302</v>
      </c>
      <c r="F82" s="71" t="s">
        <v>292</v>
      </c>
      <c r="G82" s="67" t="s">
        <v>77</v>
      </c>
      <c r="H82" s="72">
        <v>0.5</v>
      </c>
      <c r="I82" s="95">
        <v>750000000</v>
      </c>
      <c r="J82" s="73" t="s">
        <v>34</v>
      </c>
      <c r="K82" s="73" t="s">
        <v>91</v>
      </c>
      <c r="L82" s="68" t="s">
        <v>293</v>
      </c>
      <c r="M82" s="95" t="s">
        <v>37</v>
      </c>
      <c r="N82" s="77" t="s">
        <v>93</v>
      </c>
      <c r="O82" s="77" t="s">
        <v>68</v>
      </c>
      <c r="P82" s="95">
        <v>796</v>
      </c>
      <c r="Q82" s="71" t="s">
        <v>81</v>
      </c>
      <c r="R82" s="71">
        <v>100</v>
      </c>
      <c r="S82" s="79">
        <v>4500</v>
      </c>
      <c r="T82" s="79">
        <f t="shared" ref="T82:T94" si="4">R82*S82</f>
        <v>450000</v>
      </c>
      <c r="U82" s="74">
        <f t="shared" si="3"/>
        <v>504000.00000000006</v>
      </c>
      <c r="V82" s="95"/>
      <c r="W82" s="95">
        <v>2014</v>
      </c>
      <c r="X82" s="95"/>
      <c r="Z82" s="30"/>
      <c r="AA82" s="31"/>
      <c r="AB82" s="31"/>
    </row>
    <row r="83" spans="1:28" s="32" customFormat="1" ht="114.75" customHeight="1">
      <c r="A83" s="95" t="s">
        <v>303</v>
      </c>
      <c r="B83" s="95" t="s">
        <v>28</v>
      </c>
      <c r="C83" s="78" t="s">
        <v>304</v>
      </c>
      <c r="D83" s="71" t="s">
        <v>305</v>
      </c>
      <c r="E83" s="71" t="s">
        <v>306</v>
      </c>
      <c r="F83" s="71" t="s">
        <v>292</v>
      </c>
      <c r="G83" s="67" t="s">
        <v>77</v>
      </c>
      <c r="H83" s="72">
        <v>0</v>
      </c>
      <c r="I83" s="95">
        <v>750000000</v>
      </c>
      <c r="J83" s="73" t="s">
        <v>34</v>
      </c>
      <c r="K83" s="73" t="s">
        <v>91</v>
      </c>
      <c r="L83" s="68" t="s">
        <v>293</v>
      </c>
      <c r="M83" s="95" t="s">
        <v>37</v>
      </c>
      <c r="N83" s="77" t="s">
        <v>93</v>
      </c>
      <c r="O83" s="77" t="s">
        <v>68</v>
      </c>
      <c r="P83" s="95">
        <v>796</v>
      </c>
      <c r="Q83" s="71" t="s">
        <v>81</v>
      </c>
      <c r="R83" s="71">
        <v>1</v>
      </c>
      <c r="S83" s="79">
        <v>890000</v>
      </c>
      <c r="T83" s="79">
        <f t="shared" si="4"/>
        <v>890000</v>
      </c>
      <c r="U83" s="74">
        <f t="shared" si="3"/>
        <v>996800.00000000012</v>
      </c>
      <c r="V83" s="95"/>
      <c r="W83" s="95">
        <v>2014</v>
      </c>
      <c r="X83" s="95"/>
      <c r="Z83" s="30"/>
      <c r="AA83" s="31"/>
      <c r="AB83" s="31"/>
    </row>
    <row r="84" spans="1:28" s="58" customFormat="1" ht="108" customHeight="1">
      <c r="A84" s="95" t="s">
        <v>307</v>
      </c>
      <c r="B84" s="95" t="s">
        <v>28</v>
      </c>
      <c r="C84" s="102" t="s">
        <v>308</v>
      </c>
      <c r="D84" s="80" t="s">
        <v>159</v>
      </c>
      <c r="E84" s="80" t="s">
        <v>309</v>
      </c>
      <c r="F84" s="71" t="s">
        <v>292</v>
      </c>
      <c r="G84" s="67" t="s">
        <v>64</v>
      </c>
      <c r="H84" s="72">
        <v>0</v>
      </c>
      <c r="I84" s="95">
        <v>750000000</v>
      </c>
      <c r="J84" s="73" t="s">
        <v>34</v>
      </c>
      <c r="K84" s="73" t="s">
        <v>91</v>
      </c>
      <c r="L84" s="68" t="s">
        <v>293</v>
      </c>
      <c r="M84" s="95" t="s">
        <v>37</v>
      </c>
      <c r="N84" s="77" t="s">
        <v>93</v>
      </c>
      <c r="O84" s="77" t="s">
        <v>68</v>
      </c>
      <c r="P84" s="95">
        <v>796</v>
      </c>
      <c r="Q84" s="80" t="s">
        <v>81</v>
      </c>
      <c r="R84" s="80">
        <v>1</v>
      </c>
      <c r="S84" s="81">
        <v>8100000</v>
      </c>
      <c r="T84" s="79">
        <f t="shared" si="4"/>
        <v>8100000</v>
      </c>
      <c r="U84" s="74">
        <f t="shared" si="3"/>
        <v>9072000</v>
      </c>
      <c r="V84" s="95"/>
      <c r="W84" s="95">
        <v>2014</v>
      </c>
      <c r="X84" s="95"/>
      <c r="Z84" s="125"/>
      <c r="AA84" s="123"/>
      <c r="AB84" s="123"/>
    </row>
    <row r="85" spans="1:28" s="58" customFormat="1" ht="110.25" customHeight="1">
      <c r="A85" s="95" t="s">
        <v>310</v>
      </c>
      <c r="B85" s="95" t="s">
        <v>28</v>
      </c>
      <c r="C85" s="78" t="s">
        <v>311</v>
      </c>
      <c r="D85" s="71" t="s">
        <v>312</v>
      </c>
      <c r="E85" s="71" t="s">
        <v>313</v>
      </c>
      <c r="F85" s="71" t="s">
        <v>292</v>
      </c>
      <c r="G85" s="67" t="s">
        <v>77</v>
      </c>
      <c r="H85" s="72">
        <v>0</v>
      </c>
      <c r="I85" s="95">
        <v>750000000</v>
      </c>
      <c r="J85" s="73" t="s">
        <v>34</v>
      </c>
      <c r="K85" s="73" t="s">
        <v>91</v>
      </c>
      <c r="L85" s="68" t="s">
        <v>293</v>
      </c>
      <c r="M85" s="95" t="s">
        <v>37</v>
      </c>
      <c r="N85" s="77" t="s">
        <v>93</v>
      </c>
      <c r="O85" s="77" t="s">
        <v>68</v>
      </c>
      <c r="P85" s="95">
        <v>796</v>
      </c>
      <c r="Q85" s="80" t="s">
        <v>81</v>
      </c>
      <c r="R85" s="80">
        <v>1</v>
      </c>
      <c r="S85" s="85">
        <v>1000000</v>
      </c>
      <c r="T85" s="79">
        <f t="shared" si="4"/>
        <v>1000000</v>
      </c>
      <c r="U85" s="74">
        <f t="shared" si="3"/>
        <v>1120000</v>
      </c>
      <c r="V85" s="95"/>
      <c r="W85" s="95">
        <v>2014</v>
      </c>
      <c r="X85" s="95"/>
      <c r="Z85" s="122"/>
      <c r="AA85" s="123"/>
      <c r="AB85" s="123"/>
    </row>
    <row r="86" spans="1:28" s="32" customFormat="1" ht="101.25" customHeight="1">
      <c r="A86" s="95" t="s">
        <v>314</v>
      </c>
      <c r="B86" s="95" t="s">
        <v>28</v>
      </c>
      <c r="C86" s="78" t="s">
        <v>315</v>
      </c>
      <c r="D86" s="71" t="s">
        <v>316</v>
      </c>
      <c r="E86" s="71" t="s">
        <v>317</v>
      </c>
      <c r="F86" s="71" t="s">
        <v>292</v>
      </c>
      <c r="G86" s="67" t="s">
        <v>77</v>
      </c>
      <c r="H86" s="72">
        <v>0</v>
      </c>
      <c r="I86" s="95">
        <v>750000000</v>
      </c>
      <c r="J86" s="73" t="s">
        <v>34</v>
      </c>
      <c r="K86" s="73" t="s">
        <v>91</v>
      </c>
      <c r="L86" s="68" t="s">
        <v>293</v>
      </c>
      <c r="M86" s="95" t="s">
        <v>37</v>
      </c>
      <c r="N86" s="77" t="s">
        <v>93</v>
      </c>
      <c r="O86" s="77" t="s">
        <v>68</v>
      </c>
      <c r="P86" s="95">
        <v>796</v>
      </c>
      <c r="Q86" s="80" t="s">
        <v>81</v>
      </c>
      <c r="R86" s="94">
        <v>1</v>
      </c>
      <c r="S86" s="79">
        <v>2950000</v>
      </c>
      <c r="T86" s="79">
        <f t="shared" si="4"/>
        <v>2950000</v>
      </c>
      <c r="U86" s="74">
        <f t="shared" si="3"/>
        <v>3304000.0000000005</v>
      </c>
      <c r="V86" s="95"/>
      <c r="W86" s="95">
        <v>2014</v>
      </c>
      <c r="X86" s="95"/>
      <c r="Z86" s="34"/>
      <c r="AA86" s="31"/>
      <c r="AB86" s="31"/>
    </row>
    <row r="87" spans="1:28" s="58" customFormat="1" ht="112.5" customHeight="1">
      <c r="A87" s="95" t="s">
        <v>318</v>
      </c>
      <c r="B87" s="95" t="s">
        <v>28</v>
      </c>
      <c r="C87" s="103" t="s">
        <v>319</v>
      </c>
      <c r="D87" s="82" t="s">
        <v>320</v>
      </c>
      <c r="E87" s="71" t="s">
        <v>321</v>
      </c>
      <c r="F87" s="71" t="s">
        <v>292</v>
      </c>
      <c r="G87" s="67" t="s">
        <v>64</v>
      </c>
      <c r="H87" s="72">
        <v>0</v>
      </c>
      <c r="I87" s="95">
        <v>750000000</v>
      </c>
      <c r="J87" s="73" t="s">
        <v>34</v>
      </c>
      <c r="K87" s="73" t="s">
        <v>91</v>
      </c>
      <c r="L87" s="68" t="s">
        <v>293</v>
      </c>
      <c r="M87" s="95" t="s">
        <v>37</v>
      </c>
      <c r="N87" s="77" t="s">
        <v>93</v>
      </c>
      <c r="O87" s="77" t="s">
        <v>68</v>
      </c>
      <c r="P87" s="95">
        <v>796</v>
      </c>
      <c r="Q87" s="80" t="s">
        <v>81</v>
      </c>
      <c r="R87" s="71">
        <v>1</v>
      </c>
      <c r="S87" s="79">
        <v>3900000</v>
      </c>
      <c r="T87" s="79">
        <f t="shared" si="4"/>
        <v>3900000</v>
      </c>
      <c r="U87" s="74">
        <f t="shared" si="3"/>
        <v>4368000</v>
      </c>
      <c r="V87" s="95"/>
      <c r="W87" s="95">
        <v>2014</v>
      </c>
      <c r="X87" s="95"/>
      <c r="Z87" s="124"/>
      <c r="AA87" s="123"/>
      <c r="AB87" s="123"/>
    </row>
    <row r="88" spans="1:28" s="58" customFormat="1" ht="112.5" customHeight="1">
      <c r="A88" s="95" t="s">
        <v>322</v>
      </c>
      <c r="B88" s="95" t="s">
        <v>28</v>
      </c>
      <c r="C88" s="78" t="s">
        <v>243</v>
      </c>
      <c r="D88" s="54" t="s">
        <v>244</v>
      </c>
      <c r="E88" s="53" t="s">
        <v>245</v>
      </c>
      <c r="F88" s="71" t="s">
        <v>292</v>
      </c>
      <c r="G88" s="67" t="s">
        <v>64</v>
      </c>
      <c r="H88" s="72">
        <v>0</v>
      </c>
      <c r="I88" s="95">
        <v>750000000</v>
      </c>
      <c r="J88" s="73" t="s">
        <v>34</v>
      </c>
      <c r="K88" s="73" t="s">
        <v>91</v>
      </c>
      <c r="L88" s="68" t="s">
        <v>293</v>
      </c>
      <c r="M88" s="95" t="s">
        <v>37</v>
      </c>
      <c r="N88" s="77" t="s">
        <v>93</v>
      </c>
      <c r="O88" s="77" t="s">
        <v>68</v>
      </c>
      <c r="P88" s="95">
        <v>796</v>
      </c>
      <c r="Q88" s="80" t="s">
        <v>81</v>
      </c>
      <c r="R88" s="94">
        <v>1</v>
      </c>
      <c r="S88" s="85">
        <v>3000000</v>
      </c>
      <c r="T88" s="79">
        <f t="shared" si="4"/>
        <v>3000000</v>
      </c>
      <c r="U88" s="74">
        <f t="shared" si="3"/>
        <v>3360000.0000000005</v>
      </c>
      <c r="V88" s="95"/>
      <c r="W88" s="95">
        <v>2014</v>
      </c>
      <c r="X88" s="95"/>
      <c r="Z88" s="122"/>
      <c r="AA88" s="123"/>
      <c r="AB88" s="123"/>
    </row>
    <row r="89" spans="1:28" s="32" customFormat="1" ht="113.25" customHeight="1">
      <c r="A89" s="95" t="s">
        <v>323</v>
      </c>
      <c r="B89" s="95" t="s">
        <v>28</v>
      </c>
      <c r="C89" s="78" t="s">
        <v>324</v>
      </c>
      <c r="D89" s="71" t="s">
        <v>325</v>
      </c>
      <c r="E89" s="71" t="s">
        <v>326</v>
      </c>
      <c r="F89" s="71" t="s">
        <v>292</v>
      </c>
      <c r="G89" s="67" t="s">
        <v>64</v>
      </c>
      <c r="H89" s="72">
        <v>0</v>
      </c>
      <c r="I89" s="95">
        <v>750000000</v>
      </c>
      <c r="J89" s="73" t="s">
        <v>34</v>
      </c>
      <c r="K89" s="73" t="s">
        <v>91</v>
      </c>
      <c r="L89" s="68" t="s">
        <v>293</v>
      </c>
      <c r="M89" s="95" t="s">
        <v>37</v>
      </c>
      <c r="N89" s="77" t="s">
        <v>93</v>
      </c>
      <c r="O89" s="77" t="s">
        <v>68</v>
      </c>
      <c r="P89" s="95">
        <v>796</v>
      </c>
      <c r="Q89" s="71" t="s">
        <v>81</v>
      </c>
      <c r="R89" s="71">
        <v>1</v>
      </c>
      <c r="S89" s="79">
        <v>2850000</v>
      </c>
      <c r="T89" s="79">
        <f t="shared" si="4"/>
        <v>2850000</v>
      </c>
      <c r="U89" s="74">
        <f t="shared" si="3"/>
        <v>3192000.0000000005</v>
      </c>
      <c r="V89" s="95"/>
      <c r="W89" s="95">
        <v>2014</v>
      </c>
      <c r="X89" s="95"/>
      <c r="Z89" s="30"/>
      <c r="AA89" s="31"/>
      <c r="AB89" s="31"/>
    </row>
    <row r="90" spans="1:28" s="32" customFormat="1" ht="115.5" customHeight="1">
      <c r="A90" s="95" t="s">
        <v>327</v>
      </c>
      <c r="B90" s="95" t="s">
        <v>28</v>
      </c>
      <c r="C90" s="78" t="s">
        <v>328</v>
      </c>
      <c r="D90" s="87" t="s">
        <v>329</v>
      </c>
      <c r="E90" s="80" t="s">
        <v>330</v>
      </c>
      <c r="F90" s="71" t="s">
        <v>292</v>
      </c>
      <c r="G90" s="67" t="s">
        <v>64</v>
      </c>
      <c r="H90" s="72">
        <v>0.5</v>
      </c>
      <c r="I90" s="95">
        <v>750000000</v>
      </c>
      <c r="J90" s="73" t="s">
        <v>34</v>
      </c>
      <c r="K90" s="73" t="s">
        <v>91</v>
      </c>
      <c r="L90" s="68" t="s">
        <v>293</v>
      </c>
      <c r="M90" s="95" t="s">
        <v>37</v>
      </c>
      <c r="N90" s="77" t="s">
        <v>93</v>
      </c>
      <c r="O90" s="77" t="s">
        <v>68</v>
      </c>
      <c r="P90" s="95">
        <v>796</v>
      </c>
      <c r="Q90" s="88" t="s">
        <v>81</v>
      </c>
      <c r="R90" s="89">
        <v>5</v>
      </c>
      <c r="S90" s="79">
        <v>1300000</v>
      </c>
      <c r="T90" s="79">
        <f t="shared" si="4"/>
        <v>6500000</v>
      </c>
      <c r="U90" s="74">
        <f t="shared" si="3"/>
        <v>7280000.0000000009</v>
      </c>
      <c r="V90" s="95" t="s">
        <v>99</v>
      </c>
      <c r="W90" s="95">
        <v>2014</v>
      </c>
      <c r="X90" s="95"/>
      <c r="Z90" s="30"/>
      <c r="AA90" s="31"/>
      <c r="AB90" s="31"/>
    </row>
    <row r="91" spans="1:28" s="32" customFormat="1" ht="114" customHeight="1">
      <c r="A91" s="95" t="s">
        <v>331</v>
      </c>
      <c r="B91" s="95" t="s">
        <v>28</v>
      </c>
      <c r="C91" s="78" t="s">
        <v>332</v>
      </c>
      <c r="D91" s="87" t="s">
        <v>329</v>
      </c>
      <c r="E91" s="80" t="s">
        <v>333</v>
      </c>
      <c r="F91" s="71" t="s">
        <v>292</v>
      </c>
      <c r="G91" s="67" t="s">
        <v>64</v>
      </c>
      <c r="H91" s="72">
        <v>0.5</v>
      </c>
      <c r="I91" s="95">
        <v>750000000</v>
      </c>
      <c r="J91" s="73" t="s">
        <v>34</v>
      </c>
      <c r="K91" s="73" t="s">
        <v>91</v>
      </c>
      <c r="L91" s="68" t="s">
        <v>293</v>
      </c>
      <c r="M91" s="95" t="s">
        <v>37</v>
      </c>
      <c r="N91" s="77" t="s">
        <v>93</v>
      </c>
      <c r="O91" s="77" t="s">
        <v>68</v>
      </c>
      <c r="P91" s="95">
        <v>796</v>
      </c>
      <c r="Q91" s="88" t="s">
        <v>81</v>
      </c>
      <c r="R91" s="89">
        <v>5</v>
      </c>
      <c r="S91" s="79">
        <v>1500000</v>
      </c>
      <c r="T91" s="79">
        <f t="shared" si="4"/>
        <v>7500000</v>
      </c>
      <c r="U91" s="74">
        <f t="shared" si="3"/>
        <v>8400000</v>
      </c>
      <c r="V91" s="95" t="s">
        <v>99</v>
      </c>
      <c r="W91" s="95">
        <v>2014</v>
      </c>
      <c r="X91" s="95"/>
      <c r="Z91" s="30"/>
      <c r="AA91" s="31"/>
      <c r="AB91" s="31"/>
    </row>
    <row r="92" spans="1:28" s="17" customFormat="1" ht="133.5" customHeight="1">
      <c r="A92" s="95" t="s">
        <v>334</v>
      </c>
      <c r="B92" s="95" t="s">
        <v>28</v>
      </c>
      <c r="C92" s="76" t="s">
        <v>335</v>
      </c>
      <c r="D92" s="71" t="s">
        <v>336</v>
      </c>
      <c r="E92" s="71" t="s">
        <v>337</v>
      </c>
      <c r="F92" s="71" t="s">
        <v>292</v>
      </c>
      <c r="G92" s="67" t="s">
        <v>77</v>
      </c>
      <c r="H92" s="72">
        <v>0</v>
      </c>
      <c r="I92" s="95">
        <v>750000000</v>
      </c>
      <c r="J92" s="73" t="s">
        <v>34</v>
      </c>
      <c r="K92" s="73" t="s">
        <v>78</v>
      </c>
      <c r="L92" s="68" t="s">
        <v>338</v>
      </c>
      <c r="M92" s="95" t="s">
        <v>37</v>
      </c>
      <c r="N92" s="77" t="s">
        <v>169</v>
      </c>
      <c r="O92" s="77" t="s">
        <v>68</v>
      </c>
      <c r="P92" s="95">
        <v>796</v>
      </c>
      <c r="Q92" s="71" t="s">
        <v>81</v>
      </c>
      <c r="R92" s="89">
        <v>2</v>
      </c>
      <c r="S92" s="79">
        <v>215000</v>
      </c>
      <c r="T92" s="79">
        <f t="shared" si="4"/>
        <v>430000</v>
      </c>
      <c r="U92" s="74">
        <f t="shared" si="3"/>
        <v>481600.00000000006</v>
      </c>
      <c r="V92" s="95"/>
      <c r="W92" s="95">
        <v>2014</v>
      </c>
      <c r="X92" s="95"/>
      <c r="Z92" s="18"/>
      <c r="AA92" s="19"/>
      <c r="AB92" s="19"/>
    </row>
    <row r="93" spans="1:28" s="17" customFormat="1" ht="122.25" customHeight="1">
      <c r="A93" s="95" t="s">
        <v>339</v>
      </c>
      <c r="B93" s="95" t="s">
        <v>28</v>
      </c>
      <c r="C93" s="76" t="s">
        <v>340</v>
      </c>
      <c r="D93" s="71" t="s">
        <v>196</v>
      </c>
      <c r="E93" s="71" t="s">
        <v>341</v>
      </c>
      <c r="F93" s="71" t="s">
        <v>292</v>
      </c>
      <c r="G93" s="67" t="s">
        <v>77</v>
      </c>
      <c r="H93" s="72">
        <v>0</v>
      </c>
      <c r="I93" s="95">
        <v>750000000</v>
      </c>
      <c r="J93" s="73" t="s">
        <v>34</v>
      </c>
      <c r="K93" s="73" t="s">
        <v>78</v>
      </c>
      <c r="L93" s="68" t="s">
        <v>338</v>
      </c>
      <c r="M93" s="95" t="s">
        <v>37</v>
      </c>
      <c r="N93" s="77" t="s">
        <v>169</v>
      </c>
      <c r="O93" s="77" t="s">
        <v>68</v>
      </c>
      <c r="P93" s="95">
        <v>796</v>
      </c>
      <c r="Q93" s="71" t="s">
        <v>81</v>
      </c>
      <c r="R93" s="89">
        <v>1</v>
      </c>
      <c r="S93" s="79">
        <v>374500</v>
      </c>
      <c r="T93" s="79">
        <f t="shared" si="4"/>
        <v>374500</v>
      </c>
      <c r="U93" s="74">
        <f t="shared" si="3"/>
        <v>419440.00000000006</v>
      </c>
      <c r="V93" s="95"/>
      <c r="W93" s="95">
        <v>2014</v>
      </c>
      <c r="X93" s="95"/>
      <c r="Z93" s="18"/>
      <c r="AA93" s="19"/>
      <c r="AB93" s="19"/>
    </row>
    <row r="94" spans="1:28" s="32" customFormat="1" ht="111" customHeight="1">
      <c r="A94" s="95" t="s">
        <v>342</v>
      </c>
      <c r="B94" s="95" t="s">
        <v>28</v>
      </c>
      <c r="C94" s="78" t="s">
        <v>158</v>
      </c>
      <c r="D94" s="71" t="s">
        <v>159</v>
      </c>
      <c r="E94" s="71" t="s">
        <v>160</v>
      </c>
      <c r="F94" s="71" t="s">
        <v>292</v>
      </c>
      <c r="G94" s="67" t="s">
        <v>64</v>
      </c>
      <c r="H94" s="72">
        <v>0</v>
      </c>
      <c r="I94" s="95">
        <v>750000000</v>
      </c>
      <c r="J94" s="73" t="s">
        <v>34</v>
      </c>
      <c r="K94" s="73" t="s">
        <v>91</v>
      </c>
      <c r="L94" s="68" t="s">
        <v>293</v>
      </c>
      <c r="M94" s="95" t="s">
        <v>37</v>
      </c>
      <c r="N94" s="77" t="s">
        <v>93</v>
      </c>
      <c r="O94" s="77" t="s">
        <v>68</v>
      </c>
      <c r="P94" s="95">
        <v>796</v>
      </c>
      <c r="Q94" s="71" t="s">
        <v>81</v>
      </c>
      <c r="R94" s="71">
        <v>1</v>
      </c>
      <c r="S94" s="85">
        <v>5250000</v>
      </c>
      <c r="T94" s="79">
        <f t="shared" si="4"/>
        <v>5250000</v>
      </c>
      <c r="U94" s="74">
        <f t="shared" si="3"/>
        <v>5880000.0000000009</v>
      </c>
      <c r="V94" s="95"/>
      <c r="W94" s="95">
        <v>2014</v>
      </c>
      <c r="X94" s="95"/>
      <c r="Z94" s="36"/>
      <c r="AA94" s="31"/>
      <c r="AB94" s="31"/>
    </row>
    <row r="95" spans="1:28">
      <c r="A95" s="281" t="s">
        <v>343</v>
      </c>
      <c r="B95" s="281"/>
      <c r="C95" s="281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7">
        <f>SUM(T9:T94)</f>
        <v>1938788584.0250001</v>
      </c>
      <c r="U95" s="97">
        <f>SUM(U9:U94)</f>
        <v>2171443214.1192002</v>
      </c>
      <c r="V95" s="95"/>
      <c r="W95" s="95"/>
      <c r="X95" s="95"/>
      <c r="Y95" s="211"/>
      <c r="Z95" s="211"/>
      <c r="AA95" s="211"/>
      <c r="AB95" s="211"/>
    </row>
    <row r="96" spans="1:28">
      <c r="A96" s="286" t="s">
        <v>344</v>
      </c>
      <c r="B96" s="286"/>
      <c r="C96" s="286"/>
      <c r="D96" s="286"/>
      <c r="E96" s="286"/>
      <c r="F96" s="286"/>
      <c r="G96" s="286"/>
      <c r="H96" s="286"/>
      <c r="I96" s="286"/>
      <c r="J96" s="286"/>
      <c r="K96" s="286"/>
      <c r="L96" s="286"/>
      <c r="M96" s="286"/>
      <c r="N96" s="286"/>
      <c r="O96" s="286"/>
      <c r="P96" s="286"/>
      <c r="Q96" s="286"/>
      <c r="R96" s="286"/>
      <c r="S96" s="286"/>
      <c r="T96" s="286"/>
      <c r="U96" s="286"/>
      <c r="V96" s="286"/>
      <c r="W96" s="286"/>
      <c r="X96" s="286"/>
      <c r="Y96" s="211"/>
      <c r="Z96" s="211"/>
      <c r="AA96" s="211"/>
      <c r="AB96" s="211"/>
    </row>
    <row r="97" spans="1:24" ht="82.5" customHeight="1">
      <c r="A97" s="66" t="s">
        <v>345</v>
      </c>
      <c r="B97" s="66" t="s">
        <v>28</v>
      </c>
      <c r="C97" s="213" t="s">
        <v>346</v>
      </c>
      <c r="D97" s="66" t="s">
        <v>347</v>
      </c>
      <c r="E97" s="66" t="s">
        <v>348</v>
      </c>
      <c r="F97" s="66" t="s">
        <v>349</v>
      </c>
      <c r="G97" s="67" t="s">
        <v>64</v>
      </c>
      <c r="H97" s="214">
        <v>0.5</v>
      </c>
      <c r="I97" s="66">
        <v>750000000</v>
      </c>
      <c r="J97" s="215" t="s">
        <v>34</v>
      </c>
      <c r="K97" s="104" t="s">
        <v>350</v>
      </c>
      <c r="L97" s="68" t="s">
        <v>351</v>
      </c>
      <c r="M97" s="66"/>
      <c r="N97" s="105" t="s">
        <v>38</v>
      </c>
      <c r="O97" s="66" t="s">
        <v>352</v>
      </c>
      <c r="P97" s="66"/>
      <c r="Q97" s="66"/>
      <c r="R97" s="66"/>
      <c r="S97" s="67"/>
      <c r="T97" s="106">
        <v>26134575.347185101</v>
      </c>
      <c r="U97" s="107">
        <f>T97*1.12</f>
        <v>29270724.388847318</v>
      </c>
      <c r="V97" s="66"/>
      <c r="W97" s="108" t="s">
        <v>353</v>
      </c>
      <c r="X97" s="69"/>
    </row>
    <row r="98" spans="1:24" s="15" customFormat="1" ht="84" customHeight="1">
      <c r="A98" s="66" t="s">
        <v>354</v>
      </c>
      <c r="B98" s="66" t="s">
        <v>28</v>
      </c>
      <c r="C98" s="213" t="s">
        <v>346</v>
      </c>
      <c r="D98" s="66" t="s">
        <v>347</v>
      </c>
      <c r="E98" s="66" t="s">
        <v>348</v>
      </c>
      <c r="F98" s="66" t="s">
        <v>349</v>
      </c>
      <c r="G98" s="67" t="s">
        <v>64</v>
      </c>
      <c r="H98" s="214">
        <v>0.5</v>
      </c>
      <c r="I98" s="66">
        <v>750000000</v>
      </c>
      <c r="J98" s="215" t="s">
        <v>34</v>
      </c>
      <c r="K98" s="104" t="s">
        <v>350</v>
      </c>
      <c r="L98" s="68" t="s">
        <v>355</v>
      </c>
      <c r="M98" s="66"/>
      <c r="N98" s="105" t="s">
        <v>38</v>
      </c>
      <c r="O98" s="66" t="s">
        <v>352</v>
      </c>
      <c r="P98" s="66"/>
      <c r="Q98" s="66"/>
      <c r="R98" s="66"/>
      <c r="S98" s="67"/>
      <c r="T98" s="106">
        <v>15444255.052814858</v>
      </c>
      <c r="U98" s="107">
        <f>T98*1.12</f>
        <v>17297565.659152642</v>
      </c>
      <c r="V98" s="66"/>
      <c r="W98" s="108" t="s">
        <v>353</v>
      </c>
      <c r="X98" s="69"/>
    </row>
    <row r="99" spans="1:24" s="15" customFormat="1" ht="98.25" customHeight="1">
      <c r="A99" s="66" t="s">
        <v>356</v>
      </c>
      <c r="B99" s="66" t="s">
        <v>28</v>
      </c>
      <c r="C99" s="213" t="s">
        <v>346</v>
      </c>
      <c r="D99" s="66" t="s">
        <v>347</v>
      </c>
      <c r="E99" s="66" t="s">
        <v>348</v>
      </c>
      <c r="F99" s="66" t="s">
        <v>357</v>
      </c>
      <c r="G99" s="67" t="s">
        <v>64</v>
      </c>
      <c r="H99" s="214">
        <v>0.5</v>
      </c>
      <c r="I99" s="66">
        <v>750000000</v>
      </c>
      <c r="J99" s="215" t="s">
        <v>34</v>
      </c>
      <c r="K99" s="104" t="s">
        <v>358</v>
      </c>
      <c r="L99" s="68" t="s">
        <v>359</v>
      </c>
      <c r="M99" s="66"/>
      <c r="N99" s="105" t="s">
        <v>38</v>
      </c>
      <c r="O99" s="66" t="s">
        <v>352</v>
      </c>
      <c r="P99" s="66"/>
      <c r="Q99" s="66"/>
      <c r="R99" s="66"/>
      <c r="S99" s="67"/>
      <c r="T99" s="106">
        <v>2555605.7054584729</v>
      </c>
      <c r="U99" s="107">
        <f>T99*1.12</f>
        <v>2862278.3901134902</v>
      </c>
      <c r="V99" s="66"/>
      <c r="W99" s="108" t="s">
        <v>353</v>
      </c>
      <c r="X99" s="70"/>
    </row>
    <row r="100" spans="1:24" s="15" customFormat="1" ht="99.75" customHeight="1">
      <c r="A100" s="66" t="s">
        <v>360</v>
      </c>
      <c r="B100" s="66" t="s">
        <v>28</v>
      </c>
      <c r="C100" s="213" t="s">
        <v>346</v>
      </c>
      <c r="D100" s="66" t="s">
        <v>347</v>
      </c>
      <c r="E100" s="66" t="s">
        <v>348</v>
      </c>
      <c r="F100" s="66" t="s">
        <v>357</v>
      </c>
      <c r="G100" s="67" t="s">
        <v>64</v>
      </c>
      <c r="H100" s="214">
        <v>0.5</v>
      </c>
      <c r="I100" s="66">
        <v>750000000</v>
      </c>
      <c r="J100" s="215" t="s">
        <v>34</v>
      </c>
      <c r="K100" s="104" t="s">
        <v>358</v>
      </c>
      <c r="L100" s="68" t="s">
        <v>361</v>
      </c>
      <c r="M100" s="66"/>
      <c r="N100" s="105" t="s">
        <v>38</v>
      </c>
      <c r="O100" s="66" t="s">
        <v>352</v>
      </c>
      <c r="P100" s="66"/>
      <c r="Q100" s="66"/>
      <c r="R100" s="66"/>
      <c r="S100" s="67"/>
      <c r="T100" s="106">
        <v>77463947.463423103</v>
      </c>
      <c r="U100" s="107">
        <f>T100*1.12</f>
        <v>86759621.15903388</v>
      </c>
      <c r="V100" s="66"/>
      <c r="W100" s="108" t="s">
        <v>353</v>
      </c>
      <c r="X100" s="69"/>
    </row>
    <row r="101" spans="1:24" s="15" customFormat="1" ht="99.75" customHeight="1">
      <c r="A101" s="66" t="s">
        <v>362</v>
      </c>
      <c r="B101" s="66" t="s">
        <v>28</v>
      </c>
      <c r="C101" s="213" t="s">
        <v>346</v>
      </c>
      <c r="D101" s="66" t="s">
        <v>347</v>
      </c>
      <c r="E101" s="66" t="s">
        <v>348</v>
      </c>
      <c r="F101" s="66" t="s">
        <v>357</v>
      </c>
      <c r="G101" s="67" t="s">
        <v>64</v>
      </c>
      <c r="H101" s="214">
        <v>0.5</v>
      </c>
      <c r="I101" s="66">
        <v>750000000</v>
      </c>
      <c r="J101" s="215" t="s">
        <v>34</v>
      </c>
      <c r="K101" s="104" t="s">
        <v>358</v>
      </c>
      <c r="L101" s="68" t="s">
        <v>363</v>
      </c>
      <c r="M101" s="66"/>
      <c r="N101" s="105" t="s">
        <v>38</v>
      </c>
      <c r="O101" s="66" t="s">
        <v>352</v>
      </c>
      <c r="P101" s="66"/>
      <c r="Q101" s="66"/>
      <c r="R101" s="66"/>
      <c r="S101" s="67"/>
      <c r="T101" s="106">
        <v>8807010.4311184306</v>
      </c>
      <c r="U101" s="107">
        <f>T101*1.12</f>
        <v>9863851.6828526426</v>
      </c>
      <c r="V101" s="66"/>
      <c r="W101" s="108" t="s">
        <v>353</v>
      </c>
      <c r="X101" s="69"/>
    </row>
    <row r="102" spans="1:24" ht="102.75" customHeight="1">
      <c r="A102" s="66" t="s">
        <v>364</v>
      </c>
      <c r="B102" s="95" t="s">
        <v>28</v>
      </c>
      <c r="C102" s="71" t="s">
        <v>365</v>
      </c>
      <c r="D102" s="95" t="s">
        <v>366</v>
      </c>
      <c r="E102" s="95" t="s">
        <v>366</v>
      </c>
      <c r="F102" s="95" t="s">
        <v>367</v>
      </c>
      <c r="G102" s="67" t="s">
        <v>64</v>
      </c>
      <c r="H102" s="72">
        <v>0.5</v>
      </c>
      <c r="I102" s="95">
        <v>750000000</v>
      </c>
      <c r="J102" s="73" t="s">
        <v>34</v>
      </c>
      <c r="K102" s="73" t="s">
        <v>80</v>
      </c>
      <c r="L102" s="68" t="s">
        <v>368</v>
      </c>
      <c r="M102" s="95"/>
      <c r="N102" s="77" t="s">
        <v>369</v>
      </c>
      <c r="O102" s="66" t="s">
        <v>352</v>
      </c>
      <c r="P102" s="95"/>
      <c r="Q102" s="95"/>
      <c r="R102" s="95"/>
      <c r="S102" s="74"/>
      <c r="T102" s="75">
        <v>19774674.23</v>
      </c>
      <c r="U102" s="74">
        <f t="shared" ref="U102:U107" si="5">T102*1.12</f>
        <v>22147635.137600001</v>
      </c>
      <c r="V102" s="95"/>
      <c r="W102" s="95">
        <v>2014</v>
      </c>
      <c r="X102" s="95"/>
    </row>
    <row r="103" spans="1:24" ht="94.5" customHeight="1">
      <c r="A103" s="144"/>
      <c r="B103" s="136" t="s">
        <v>28</v>
      </c>
      <c r="C103" s="137" t="s">
        <v>371</v>
      </c>
      <c r="D103" s="138" t="s">
        <v>372</v>
      </c>
      <c r="E103" s="138" t="s">
        <v>373</v>
      </c>
      <c r="F103" s="139" t="s">
        <v>374</v>
      </c>
      <c r="G103" s="140" t="s">
        <v>64</v>
      </c>
      <c r="H103" s="138">
        <v>0.5</v>
      </c>
      <c r="I103" s="136">
        <v>750000000</v>
      </c>
      <c r="J103" s="141" t="s">
        <v>34</v>
      </c>
      <c r="K103" s="141" t="s">
        <v>80</v>
      </c>
      <c r="L103" s="142" t="s">
        <v>375</v>
      </c>
      <c r="M103" s="136"/>
      <c r="N103" s="143" t="s">
        <v>369</v>
      </c>
      <c r="O103" s="144" t="s">
        <v>352</v>
      </c>
      <c r="P103" s="136"/>
      <c r="Q103" s="136"/>
      <c r="R103" s="136"/>
      <c r="S103" s="145"/>
      <c r="T103" s="146"/>
      <c r="U103" s="145">
        <f t="shared" si="5"/>
        <v>0</v>
      </c>
      <c r="V103" s="136" t="s">
        <v>376</v>
      </c>
      <c r="W103" s="136">
        <v>2014</v>
      </c>
      <c r="X103" s="287" t="s">
        <v>566</v>
      </c>
    </row>
    <row r="104" spans="1:24" ht="90.75" customHeight="1">
      <c r="A104" s="144"/>
      <c r="B104" s="136" t="s">
        <v>28</v>
      </c>
      <c r="C104" s="137" t="s">
        <v>371</v>
      </c>
      <c r="D104" s="138" t="s">
        <v>372</v>
      </c>
      <c r="E104" s="138" t="s">
        <v>373</v>
      </c>
      <c r="F104" s="139" t="s">
        <v>378</v>
      </c>
      <c r="G104" s="140" t="s">
        <v>64</v>
      </c>
      <c r="H104" s="138">
        <v>0.5</v>
      </c>
      <c r="I104" s="136">
        <v>750000000</v>
      </c>
      <c r="J104" s="141" t="s">
        <v>34</v>
      </c>
      <c r="K104" s="141" t="s">
        <v>80</v>
      </c>
      <c r="L104" s="142" t="s">
        <v>375</v>
      </c>
      <c r="M104" s="136"/>
      <c r="N104" s="143" t="s">
        <v>369</v>
      </c>
      <c r="O104" s="144" t="s">
        <v>352</v>
      </c>
      <c r="P104" s="136"/>
      <c r="Q104" s="136"/>
      <c r="R104" s="136"/>
      <c r="S104" s="145"/>
      <c r="T104" s="147"/>
      <c r="U104" s="145">
        <f t="shared" si="5"/>
        <v>0</v>
      </c>
      <c r="V104" s="136" t="s">
        <v>376</v>
      </c>
      <c r="W104" s="136">
        <v>2014</v>
      </c>
      <c r="X104" s="288"/>
    </row>
    <row r="105" spans="1:24" ht="101.25" customHeight="1">
      <c r="A105" s="144"/>
      <c r="B105" s="136" t="s">
        <v>28</v>
      </c>
      <c r="C105" s="137" t="s">
        <v>371</v>
      </c>
      <c r="D105" s="138" t="s">
        <v>372</v>
      </c>
      <c r="E105" s="138" t="s">
        <v>373</v>
      </c>
      <c r="F105" s="139" t="s">
        <v>380</v>
      </c>
      <c r="G105" s="140" t="s">
        <v>64</v>
      </c>
      <c r="H105" s="138">
        <v>0.5</v>
      </c>
      <c r="I105" s="136">
        <v>750000000</v>
      </c>
      <c r="J105" s="141" t="s">
        <v>34</v>
      </c>
      <c r="K105" s="141" t="s">
        <v>80</v>
      </c>
      <c r="L105" s="142" t="s">
        <v>381</v>
      </c>
      <c r="M105" s="136"/>
      <c r="N105" s="143" t="s">
        <v>369</v>
      </c>
      <c r="O105" s="144" t="s">
        <v>352</v>
      </c>
      <c r="P105" s="136"/>
      <c r="Q105" s="136"/>
      <c r="R105" s="136"/>
      <c r="S105" s="145"/>
      <c r="T105" s="145"/>
      <c r="U105" s="145">
        <f t="shared" si="5"/>
        <v>0</v>
      </c>
      <c r="V105" s="136" t="s">
        <v>376</v>
      </c>
      <c r="W105" s="136">
        <v>2014</v>
      </c>
      <c r="X105" s="288"/>
    </row>
    <row r="106" spans="1:24" ht="102.75" customHeight="1">
      <c r="A106" s="144"/>
      <c r="B106" s="136" t="s">
        <v>28</v>
      </c>
      <c r="C106" s="137" t="s">
        <v>371</v>
      </c>
      <c r="D106" s="138" t="s">
        <v>372</v>
      </c>
      <c r="E106" s="138" t="s">
        <v>373</v>
      </c>
      <c r="F106" s="139" t="s">
        <v>383</v>
      </c>
      <c r="G106" s="140" t="s">
        <v>64</v>
      </c>
      <c r="H106" s="138">
        <v>0.5</v>
      </c>
      <c r="I106" s="136">
        <v>750000000</v>
      </c>
      <c r="J106" s="141" t="s">
        <v>34</v>
      </c>
      <c r="K106" s="141" t="s">
        <v>80</v>
      </c>
      <c r="L106" s="142" t="s">
        <v>384</v>
      </c>
      <c r="M106" s="136"/>
      <c r="N106" s="143" t="s">
        <v>369</v>
      </c>
      <c r="O106" s="144" t="s">
        <v>352</v>
      </c>
      <c r="P106" s="136"/>
      <c r="Q106" s="136"/>
      <c r="R106" s="136"/>
      <c r="S106" s="145"/>
      <c r="T106" s="145"/>
      <c r="U106" s="145">
        <f t="shared" si="5"/>
        <v>0</v>
      </c>
      <c r="V106" s="136" t="s">
        <v>376</v>
      </c>
      <c r="W106" s="136">
        <v>2014</v>
      </c>
      <c r="X106" s="288"/>
    </row>
    <row r="107" spans="1:24" ht="111" customHeight="1">
      <c r="A107" s="144"/>
      <c r="B107" s="136" t="s">
        <v>28</v>
      </c>
      <c r="C107" s="137" t="s">
        <v>371</v>
      </c>
      <c r="D107" s="138" t="s">
        <v>372</v>
      </c>
      <c r="E107" s="138" t="s">
        <v>373</v>
      </c>
      <c r="F107" s="139" t="s">
        <v>386</v>
      </c>
      <c r="G107" s="140" t="s">
        <v>64</v>
      </c>
      <c r="H107" s="138">
        <v>0.5</v>
      </c>
      <c r="I107" s="136">
        <v>750000000</v>
      </c>
      <c r="J107" s="141" t="s">
        <v>34</v>
      </c>
      <c r="K107" s="141" t="s">
        <v>80</v>
      </c>
      <c r="L107" s="142" t="s">
        <v>387</v>
      </c>
      <c r="M107" s="136"/>
      <c r="N107" s="143" t="s">
        <v>369</v>
      </c>
      <c r="O107" s="144" t="s">
        <v>352</v>
      </c>
      <c r="P107" s="136"/>
      <c r="Q107" s="136"/>
      <c r="R107" s="136"/>
      <c r="S107" s="145"/>
      <c r="T107" s="145"/>
      <c r="U107" s="145">
        <f t="shared" si="5"/>
        <v>0</v>
      </c>
      <c r="V107" s="136" t="s">
        <v>376</v>
      </c>
      <c r="W107" s="136">
        <v>2014</v>
      </c>
      <c r="X107" s="289"/>
    </row>
    <row r="108" spans="1:24">
      <c r="A108" s="282" t="s">
        <v>388</v>
      </c>
      <c r="B108" s="282"/>
      <c r="C108" s="282"/>
      <c r="D108" s="61"/>
      <c r="E108" s="62"/>
      <c r="F108" s="62"/>
      <c r="G108" s="62"/>
      <c r="H108" s="96"/>
      <c r="I108" s="62"/>
      <c r="J108" s="62"/>
      <c r="K108" s="62"/>
      <c r="L108" s="62"/>
      <c r="M108" s="62"/>
      <c r="N108" s="62"/>
      <c r="O108" s="62"/>
      <c r="P108" s="62"/>
      <c r="Q108" s="95"/>
      <c r="R108" s="95"/>
      <c r="S108" s="98"/>
      <c r="T108" s="63">
        <f>SUM(T97:T107)</f>
        <v>150180068.22999996</v>
      </c>
      <c r="U108" s="63">
        <f>SUM(U97:U107)</f>
        <v>168201676.41760001</v>
      </c>
      <c r="V108" s="62"/>
      <c r="W108" s="62"/>
      <c r="X108" s="62"/>
    </row>
    <row r="109" spans="1:24" s="16" customFormat="1">
      <c r="A109" s="279" t="s">
        <v>389</v>
      </c>
      <c r="B109" s="280"/>
      <c r="C109" s="280"/>
      <c r="D109" s="280"/>
      <c r="E109" s="280"/>
      <c r="F109" s="280"/>
      <c r="G109" s="280"/>
      <c r="H109" s="280"/>
      <c r="I109" s="280"/>
      <c r="J109" s="280"/>
      <c r="K109" s="280"/>
      <c r="L109" s="280"/>
      <c r="M109" s="280"/>
      <c r="N109" s="280"/>
      <c r="O109" s="280"/>
      <c r="P109" s="280"/>
      <c r="Q109" s="280"/>
      <c r="R109" s="280"/>
      <c r="S109" s="280"/>
      <c r="T109" s="280"/>
      <c r="U109" s="280"/>
      <c r="V109" s="280"/>
      <c r="W109" s="280"/>
      <c r="X109" s="280"/>
    </row>
    <row r="110" spans="1:24" s="1" customFormat="1" ht="156.75" customHeight="1">
      <c r="A110" s="95" t="s">
        <v>390</v>
      </c>
      <c r="B110" s="95" t="s">
        <v>391</v>
      </c>
      <c r="C110" s="78" t="s">
        <v>392</v>
      </c>
      <c r="D110" s="82" t="s">
        <v>393</v>
      </c>
      <c r="E110" s="82" t="s">
        <v>393</v>
      </c>
      <c r="F110" s="76" t="s">
        <v>394</v>
      </c>
      <c r="G110" s="67" t="s">
        <v>33</v>
      </c>
      <c r="H110" s="96">
        <v>1</v>
      </c>
      <c r="I110" s="95">
        <v>750000000</v>
      </c>
      <c r="J110" s="73" t="s">
        <v>34</v>
      </c>
      <c r="K110" s="73" t="s">
        <v>35</v>
      </c>
      <c r="L110" s="68" t="s">
        <v>395</v>
      </c>
      <c r="M110" s="95"/>
      <c r="N110" s="77" t="s">
        <v>38</v>
      </c>
      <c r="O110" s="66" t="s">
        <v>352</v>
      </c>
      <c r="P110" s="95"/>
      <c r="Q110" s="95"/>
      <c r="R110" s="95"/>
      <c r="S110" s="95"/>
      <c r="T110" s="75">
        <v>367654009.5456</v>
      </c>
      <c r="U110" s="74">
        <v>411722490.69</v>
      </c>
      <c r="V110" s="95" t="s">
        <v>396</v>
      </c>
      <c r="W110" s="95">
        <v>2013</v>
      </c>
      <c r="X110" s="95"/>
    </row>
    <row r="111" spans="1:24" s="1" customFormat="1" ht="163.5" customHeight="1">
      <c r="A111" s="95" t="s">
        <v>397</v>
      </c>
      <c r="B111" s="95" t="s">
        <v>391</v>
      </c>
      <c r="C111" s="78" t="s">
        <v>392</v>
      </c>
      <c r="D111" s="82" t="s">
        <v>393</v>
      </c>
      <c r="E111" s="82" t="s">
        <v>393</v>
      </c>
      <c r="F111" s="76" t="s">
        <v>398</v>
      </c>
      <c r="G111" s="67" t="s">
        <v>33</v>
      </c>
      <c r="H111" s="96">
        <v>1</v>
      </c>
      <c r="I111" s="95">
        <v>750000000</v>
      </c>
      <c r="J111" s="73" t="s">
        <v>34</v>
      </c>
      <c r="K111" s="73" t="s">
        <v>35</v>
      </c>
      <c r="L111" s="68" t="s">
        <v>399</v>
      </c>
      <c r="M111" s="95"/>
      <c r="N111" s="77" t="s">
        <v>38</v>
      </c>
      <c r="O111" s="66" t="s">
        <v>352</v>
      </c>
      <c r="P111" s="95"/>
      <c r="Q111" s="95"/>
      <c r="R111" s="95"/>
      <c r="S111" s="95"/>
      <c r="T111" s="74">
        <v>364599014.796</v>
      </c>
      <c r="U111" s="74">
        <v>408350896.56999999</v>
      </c>
      <c r="V111" s="95" t="s">
        <v>396</v>
      </c>
      <c r="W111" s="95">
        <v>2013</v>
      </c>
      <c r="X111" s="95"/>
    </row>
    <row r="112" spans="1:24" s="1" customFormat="1" ht="103.5" customHeight="1">
      <c r="A112" s="95" t="s">
        <v>400</v>
      </c>
      <c r="B112" s="95" t="s">
        <v>391</v>
      </c>
      <c r="C112" s="78" t="s">
        <v>401</v>
      </c>
      <c r="D112" s="82" t="s">
        <v>402</v>
      </c>
      <c r="E112" s="82" t="s">
        <v>402</v>
      </c>
      <c r="F112" s="76" t="s">
        <v>403</v>
      </c>
      <c r="G112" s="67" t="s">
        <v>33</v>
      </c>
      <c r="H112" s="96">
        <v>0.83</v>
      </c>
      <c r="I112" s="95">
        <v>750000000</v>
      </c>
      <c r="J112" s="73" t="s">
        <v>34</v>
      </c>
      <c r="K112" s="73" t="s">
        <v>35</v>
      </c>
      <c r="L112" s="68" t="s">
        <v>395</v>
      </c>
      <c r="M112" s="95"/>
      <c r="N112" s="77" t="s">
        <v>38</v>
      </c>
      <c r="O112" s="66" t="s">
        <v>352</v>
      </c>
      <c r="P112" s="95"/>
      <c r="Q112" s="95"/>
      <c r="R112" s="95"/>
      <c r="S112" s="74"/>
      <c r="T112" s="75">
        <v>148080357.14285713</v>
      </c>
      <c r="U112" s="74">
        <f t="shared" ref="U112:U115" si="6">T112*1.12</f>
        <v>165850000</v>
      </c>
      <c r="V112" s="95" t="s">
        <v>396</v>
      </c>
      <c r="W112" s="95">
        <v>2013</v>
      </c>
      <c r="X112" s="95"/>
    </row>
    <row r="113" spans="1:24" s="1" customFormat="1" ht="101.25" customHeight="1">
      <c r="A113" s="95" t="s">
        <v>404</v>
      </c>
      <c r="B113" s="95" t="s">
        <v>391</v>
      </c>
      <c r="C113" s="78" t="s">
        <v>401</v>
      </c>
      <c r="D113" s="82" t="s">
        <v>402</v>
      </c>
      <c r="E113" s="82" t="s">
        <v>402</v>
      </c>
      <c r="F113" s="76" t="s">
        <v>405</v>
      </c>
      <c r="G113" s="67" t="s">
        <v>33</v>
      </c>
      <c r="H113" s="96">
        <v>0.83</v>
      </c>
      <c r="I113" s="95">
        <v>750000000</v>
      </c>
      <c r="J113" s="73" t="s">
        <v>34</v>
      </c>
      <c r="K113" s="73" t="s">
        <v>35</v>
      </c>
      <c r="L113" s="68" t="s">
        <v>399</v>
      </c>
      <c r="M113" s="95"/>
      <c r="N113" s="77" t="s">
        <v>38</v>
      </c>
      <c r="O113" s="66" t="s">
        <v>352</v>
      </c>
      <c r="P113" s="95"/>
      <c r="Q113" s="95"/>
      <c r="R113" s="95"/>
      <c r="S113" s="74"/>
      <c r="T113" s="75">
        <v>124196428.57142855</v>
      </c>
      <c r="U113" s="74">
        <f t="shared" si="6"/>
        <v>139100000</v>
      </c>
      <c r="V113" s="95" t="s">
        <v>396</v>
      </c>
      <c r="W113" s="95">
        <v>2013</v>
      </c>
      <c r="X113" s="95"/>
    </row>
    <row r="114" spans="1:24" s="14" customFormat="1" ht="121.5" customHeight="1">
      <c r="A114" s="95" t="s">
        <v>406</v>
      </c>
      <c r="B114" s="95" t="s">
        <v>28</v>
      </c>
      <c r="C114" s="78" t="s">
        <v>407</v>
      </c>
      <c r="D114" s="82" t="s">
        <v>408</v>
      </c>
      <c r="E114" s="82" t="s">
        <v>409</v>
      </c>
      <c r="F114" s="76" t="s">
        <v>410</v>
      </c>
      <c r="G114" s="95" t="s">
        <v>33</v>
      </c>
      <c r="H114" s="72">
        <v>1</v>
      </c>
      <c r="I114" s="95">
        <v>750000000</v>
      </c>
      <c r="J114" s="73" t="s">
        <v>34</v>
      </c>
      <c r="K114" s="73" t="s">
        <v>35</v>
      </c>
      <c r="L114" s="68" t="s">
        <v>36</v>
      </c>
      <c r="M114" s="95"/>
      <c r="N114" s="77" t="s">
        <v>411</v>
      </c>
      <c r="O114" s="77" t="s">
        <v>412</v>
      </c>
      <c r="P114" s="95"/>
      <c r="Q114" s="68"/>
      <c r="R114" s="90"/>
      <c r="S114" s="74"/>
      <c r="T114" s="74">
        <v>764742.2347840491</v>
      </c>
      <c r="U114" s="74">
        <v>856511.3</v>
      </c>
      <c r="V114" s="95" t="s">
        <v>396</v>
      </c>
      <c r="W114" s="95">
        <v>2013</v>
      </c>
      <c r="X114" s="95"/>
    </row>
    <row r="115" spans="1:24" s="15" customFormat="1" ht="86.25" customHeight="1">
      <c r="A115" s="95" t="s">
        <v>413</v>
      </c>
      <c r="B115" s="95" t="s">
        <v>391</v>
      </c>
      <c r="C115" s="78" t="s">
        <v>414</v>
      </c>
      <c r="D115" s="95" t="s">
        <v>415</v>
      </c>
      <c r="E115" s="111" t="s">
        <v>415</v>
      </c>
      <c r="F115" s="111" t="s">
        <v>416</v>
      </c>
      <c r="G115" s="67" t="s">
        <v>33</v>
      </c>
      <c r="H115" s="96">
        <v>0.5</v>
      </c>
      <c r="I115" s="95">
        <v>750000000</v>
      </c>
      <c r="J115" s="73" t="s">
        <v>34</v>
      </c>
      <c r="K115" s="73" t="s">
        <v>417</v>
      </c>
      <c r="L115" s="68" t="s">
        <v>418</v>
      </c>
      <c r="M115" s="95"/>
      <c r="N115" s="77" t="s">
        <v>411</v>
      </c>
      <c r="O115" s="77" t="s">
        <v>412</v>
      </c>
      <c r="P115" s="95"/>
      <c r="Q115" s="95"/>
      <c r="R115" s="95"/>
      <c r="S115" s="74"/>
      <c r="T115" s="74">
        <v>561750000</v>
      </c>
      <c r="U115" s="74">
        <f t="shared" si="6"/>
        <v>629160000.00000012</v>
      </c>
      <c r="V115" s="95"/>
      <c r="W115" s="95">
        <v>2013</v>
      </c>
      <c r="X115" s="95"/>
    </row>
    <row r="116" spans="1:24" s="15" customFormat="1" ht="120.75" customHeight="1">
      <c r="A116" s="95" t="s">
        <v>419</v>
      </c>
      <c r="B116" s="95" t="s">
        <v>28</v>
      </c>
      <c r="C116" s="131" t="s">
        <v>420</v>
      </c>
      <c r="D116" s="76" t="s">
        <v>421</v>
      </c>
      <c r="E116" s="66" t="s">
        <v>422</v>
      </c>
      <c r="F116" s="76" t="s">
        <v>423</v>
      </c>
      <c r="G116" s="95" t="s">
        <v>33</v>
      </c>
      <c r="H116" s="72">
        <v>1</v>
      </c>
      <c r="I116" s="95">
        <v>750000000</v>
      </c>
      <c r="J116" s="73" t="s">
        <v>34</v>
      </c>
      <c r="K116" s="73" t="s">
        <v>35</v>
      </c>
      <c r="L116" s="68" t="s">
        <v>36</v>
      </c>
      <c r="M116" s="95"/>
      <c r="N116" s="77" t="s">
        <v>38</v>
      </c>
      <c r="O116" s="77" t="s">
        <v>424</v>
      </c>
      <c r="P116" s="95"/>
      <c r="Q116" s="68"/>
      <c r="R116" s="90"/>
      <c r="S116" s="74"/>
      <c r="T116" s="74">
        <v>5541599.3099999996</v>
      </c>
      <c r="U116" s="74">
        <v>6206591.2300000004</v>
      </c>
      <c r="V116" s="95"/>
      <c r="W116" s="95">
        <v>2013</v>
      </c>
      <c r="X116" s="95"/>
    </row>
    <row r="117" spans="1:24" s="15" customFormat="1" ht="120.75" customHeight="1">
      <c r="A117" s="95" t="s">
        <v>425</v>
      </c>
      <c r="B117" s="95" t="s">
        <v>391</v>
      </c>
      <c r="C117" s="103" t="s">
        <v>426</v>
      </c>
      <c r="D117" s="76" t="s">
        <v>427</v>
      </c>
      <c r="E117" s="76" t="s">
        <v>428</v>
      </c>
      <c r="F117" s="76" t="s">
        <v>429</v>
      </c>
      <c r="G117" s="67" t="s">
        <v>64</v>
      </c>
      <c r="H117" s="96">
        <v>1</v>
      </c>
      <c r="I117" s="95">
        <v>750000000</v>
      </c>
      <c r="J117" s="73" t="s">
        <v>34</v>
      </c>
      <c r="K117" s="73" t="s">
        <v>430</v>
      </c>
      <c r="L117" s="68" t="s">
        <v>36</v>
      </c>
      <c r="M117" s="95"/>
      <c r="N117" s="77" t="s">
        <v>411</v>
      </c>
      <c r="O117" s="66" t="s">
        <v>352</v>
      </c>
      <c r="P117" s="95"/>
      <c r="Q117" s="95"/>
      <c r="R117" s="95"/>
      <c r="S117" s="74"/>
      <c r="T117" s="132">
        <v>11909227.119999999</v>
      </c>
      <c r="U117" s="74">
        <v>13338334.369999999</v>
      </c>
      <c r="V117" s="95"/>
      <c r="W117" s="95" t="s">
        <v>353</v>
      </c>
      <c r="X117" s="95"/>
    </row>
    <row r="118" spans="1:24" s="15" customFormat="1" ht="113.25" customHeight="1">
      <c r="A118" s="95" t="s">
        <v>431</v>
      </c>
      <c r="B118" s="95" t="s">
        <v>391</v>
      </c>
      <c r="C118" s="103" t="s">
        <v>426</v>
      </c>
      <c r="D118" s="76" t="s">
        <v>427</v>
      </c>
      <c r="E118" s="76" t="s">
        <v>428</v>
      </c>
      <c r="F118" s="76" t="s">
        <v>432</v>
      </c>
      <c r="G118" s="67" t="s">
        <v>64</v>
      </c>
      <c r="H118" s="96">
        <v>1</v>
      </c>
      <c r="I118" s="95">
        <v>750000000</v>
      </c>
      <c r="J118" s="73" t="s">
        <v>34</v>
      </c>
      <c r="K118" s="73" t="s">
        <v>430</v>
      </c>
      <c r="L118" s="68" t="s">
        <v>433</v>
      </c>
      <c r="M118" s="95"/>
      <c r="N118" s="77" t="s">
        <v>411</v>
      </c>
      <c r="O118" s="66" t="s">
        <v>352</v>
      </c>
      <c r="P118" s="95"/>
      <c r="Q118" s="95"/>
      <c r="R118" s="95"/>
      <c r="S118" s="74"/>
      <c r="T118" s="132">
        <v>12555228.060000001</v>
      </c>
      <c r="U118" s="74">
        <v>14061855.43</v>
      </c>
      <c r="V118" s="95"/>
      <c r="W118" s="95" t="s">
        <v>353</v>
      </c>
      <c r="X118" s="95"/>
    </row>
    <row r="119" spans="1:24" s="15" customFormat="1" ht="121.5" customHeight="1">
      <c r="A119" s="95" t="s">
        <v>434</v>
      </c>
      <c r="B119" s="95" t="s">
        <v>391</v>
      </c>
      <c r="C119" s="103" t="s">
        <v>426</v>
      </c>
      <c r="D119" s="76" t="s">
        <v>427</v>
      </c>
      <c r="E119" s="76" t="s">
        <v>428</v>
      </c>
      <c r="F119" s="76" t="s">
        <v>435</v>
      </c>
      <c r="G119" s="67" t="s">
        <v>64</v>
      </c>
      <c r="H119" s="96">
        <v>1</v>
      </c>
      <c r="I119" s="95">
        <v>750000000</v>
      </c>
      <c r="J119" s="73" t="s">
        <v>34</v>
      </c>
      <c r="K119" s="73" t="s">
        <v>430</v>
      </c>
      <c r="L119" s="68" t="s">
        <v>36</v>
      </c>
      <c r="M119" s="95"/>
      <c r="N119" s="77" t="s">
        <v>411</v>
      </c>
      <c r="O119" s="66" t="s">
        <v>352</v>
      </c>
      <c r="P119" s="95"/>
      <c r="Q119" s="95"/>
      <c r="R119" s="95"/>
      <c r="S119" s="74"/>
      <c r="T119" s="132">
        <v>1642652.02</v>
      </c>
      <c r="U119" s="74">
        <f t="shared" ref="U119:U128" si="7">T119*1.12</f>
        <v>1839770.2624000001</v>
      </c>
      <c r="V119" s="95"/>
      <c r="W119" s="95" t="s">
        <v>353</v>
      </c>
      <c r="X119" s="95"/>
    </row>
    <row r="120" spans="1:24" s="15" customFormat="1" ht="121.5" customHeight="1">
      <c r="A120" s="95" t="s">
        <v>436</v>
      </c>
      <c r="B120" s="95" t="s">
        <v>391</v>
      </c>
      <c r="C120" s="103" t="s">
        <v>426</v>
      </c>
      <c r="D120" s="76" t="s">
        <v>427</v>
      </c>
      <c r="E120" s="76" t="s">
        <v>428</v>
      </c>
      <c r="F120" s="76" t="s">
        <v>437</v>
      </c>
      <c r="G120" s="67" t="s">
        <v>64</v>
      </c>
      <c r="H120" s="96">
        <v>1</v>
      </c>
      <c r="I120" s="95">
        <v>750000000</v>
      </c>
      <c r="J120" s="73" t="s">
        <v>34</v>
      </c>
      <c r="K120" s="73" t="s">
        <v>430</v>
      </c>
      <c r="L120" s="68" t="s">
        <v>47</v>
      </c>
      <c r="M120" s="95"/>
      <c r="N120" s="77" t="s">
        <v>411</v>
      </c>
      <c r="O120" s="66" t="s">
        <v>352</v>
      </c>
      <c r="P120" s="95"/>
      <c r="Q120" s="95"/>
      <c r="R120" s="95"/>
      <c r="S120" s="74"/>
      <c r="T120" s="132">
        <v>7884729.6799999997</v>
      </c>
      <c r="U120" s="74">
        <f t="shared" si="7"/>
        <v>8830897.2416000012</v>
      </c>
      <c r="V120" s="95"/>
      <c r="W120" s="95" t="s">
        <v>353</v>
      </c>
      <c r="X120" s="95"/>
    </row>
    <row r="121" spans="1:24" s="15" customFormat="1" ht="114" customHeight="1">
      <c r="A121" s="95" t="s">
        <v>438</v>
      </c>
      <c r="B121" s="95" t="s">
        <v>391</v>
      </c>
      <c r="C121" s="103" t="s">
        <v>426</v>
      </c>
      <c r="D121" s="76" t="s">
        <v>427</v>
      </c>
      <c r="E121" s="76" t="s">
        <v>428</v>
      </c>
      <c r="F121" s="76" t="s">
        <v>439</v>
      </c>
      <c r="G121" s="67" t="s">
        <v>64</v>
      </c>
      <c r="H121" s="96">
        <v>1</v>
      </c>
      <c r="I121" s="95">
        <v>750000000</v>
      </c>
      <c r="J121" s="73" t="s">
        <v>34</v>
      </c>
      <c r="K121" s="73" t="s">
        <v>430</v>
      </c>
      <c r="L121" s="68" t="s">
        <v>36</v>
      </c>
      <c r="M121" s="95"/>
      <c r="N121" s="77" t="s">
        <v>411</v>
      </c>
      <c r="O121" s="66" t="s">
        <v>352</v>
      </c>
      <c r="P121" s="95"/>
      <c r="Q121" s="95"/>
      <c r="R121" s="95"/>
      <c r="S121" s="74"/>
      <c r="T121" s="132">
        <v>2139999.91</v>
      </c>
      <c r="U121" s="74">
        <v>2396799.9</v>
      </c>
      <c r="V121" s="95"/>
      <c r="W121" s="95" t="s">
        <v>353</v>
      </c>
      <c r="X121" s="95"/>
    </row>
    <row r="122" spans="1:24" s="15" customFormat="1" ht="121.5" customHeight="1">
      <c r="A122" s="95" t="s">
        <v>440</v>
      </c>
      <c r="B122" s="95" t="s">
        <v>391</v>
      </c>
      <c r="C122" s="103" t="s">
        <v>426</v>
      </c>
      <c r="D122" s="76" t="s">
        <v>427</v>
      </c>
      <c r="E122" s="76" t="s">
        <v>428</v>
      </c>
      <c r="F122" s="76" t="s">
        <v>441</v>
      </c>
      <c r="G122" s="67" t="s">
        <v>64</v>
      </c>
      <c r="H122" s="96">
        <v>1</v>
      </c>
      <c r="I122" s="95">
        <v>750000000</v>
      </c>
      <c r="J122" s="73" t="s">
        <v>34</v>
      </c>
      <c r="K122" s="73" t="s">
        <v>430</v>
      </c>
      <c r="L122" s="68" t="s">
        <v>36</v>
      </c>
      <c r="M122" s="95"/>
      <c r="N122" s="77" t="s">
        <v>411</v>
      </c>
      <c r="O122" s="66" t="s">
        <v>352</v>
      </c>
      <c r="P122" s="95"/>
      <c r="Q122" s="95"/>
      <c r="R122" s="95"/>
      <c r="S122" s="74"/>
      <c r="T122" s="132">
        <v>5149531.3099999996</v>
      </c>
      <c r="U122" s="74">
        <v>5767475.0700000003</v>
      </c>
      <c r="V122" s="95"/>
      <c r="W122" s="95" t="s">
        <v>353</v>
      </c>
      <c r="X122" s="95"/>
    </row>
    <row r="123" spans="1:24" s="15" customFormat="1" ht="116.25" customHeight="1">
      <c r="A123" s="95" t="s">
        <v>442</v>
      </c>
      <c r="B123" s="95" t="s">
        <v>391</v>
      </c>
      <c r="C123" s="103" t="s">
        <v>426</v>
      </c>
      <c r="D123" s="76" t="s">
        <v>427</v>
      </c>
      <c r="E123" s="76" t="s">
        <v>428</v>
      </c>
      <c r="F123" s="76" t="s">
        <v>443</v>
      </c>
      <c r="G123" s="67" t="s">
        <v>64</v>
      </c>
      <c r="H123" s="96">
        <v>1</v>
      </c>
      <c r="I123" s="95">
        <v>750000000</v>
      </c>
      <c r="J123" s="73" t="s">
        <v>34</v>
      </c>
      <c r="K123" s="73" t="s">
        <v>430</v>
      </c>
      <c r="L123" s="68" t="s">
        <v>444</v>
      </c>
      <c r="M123" s="95"/>
      <c r="N123" s="77" t="s">
        <v>411</v>
      </c>
      <c r="O123" s="66" t="s">
        <v>352</v>
      </c>
      <c r="P123" s="95"/>
      <c r="Q123" s="95"/>
      <c r="R123" s="95"/>
      <c r="S123" s="74"/>
      <c r="T123" s="74">
        <v>9697318.5800000001</v>
      </c>
      <c r="U123" s="74">
        <v>10860996.810000001</v>
      </c>
      <c r="V123" s="95"/>
      <c r="W123" s="95" t="s">
        <v>353</v>
      </c>
      <c r="X123" s="95"/>
    </row>
    <row r="124" spans="1:24" s="15" customFormat="1" ht="121.5" customHeight="1">
      <c r="A124" s="95" t="s">
        <v>445</v>
      </c>
      <c r="B124" s="95" t="s">
        <v>391</v>
      </c>
      <c r="C124" s="103" t="s">
        <v>426</v>
      </c>
      <c r="D124" s="76" t="s">
        <v>427</v>
      </c>
      <c r="E124" s="76" t="s">
        <v>428</v>
      </c>
      <c r="F124" s="76" t="s">
        <v>446</v>
      </c>
      <c r="G124" s="67" t="s">
        <v>64</v>
      </c>
      <c r="H124" s="96">
        <v>1</v>
      </c>
      <c r="I124" s="95">
        <v>750000000</v>
      </c>
      <c r="J124" s="73" t="s">
        <v>34</v>
      </c>
      <c r="K124" s="73" t="s">
        <v>430</v>
      </c>
      <c r="L124" s="68" t="s">
        <v>47</v>
      </c>
      <c r="M124" s="95"/>
      <c r="N124" s="77" t="s">
        <v>411</v>
      </c>
      <c r="O124" s="66" t="s">
        <v>352</v>
      </c>
      <c r="P124" s="95"/>
      <c r="Q124" s="95"/>
      <c r="R124" s="95"/>
      <c r="S124" s="74"/>
      <c r="T124" s="74">
        <v>2354000.09</v>
      </c>
      <c r="U124" s="74">
        <f t="shared" si="7"/>
        <v>2636480.1008000001</v>
      </c>
      <c r="V124" s="95"/>
      <c r="W124" s="95" t="s">
        <v>353</v>
      </c>
      <c r="X124" s="95"/>
    </row>
    <row r="125" spans="1:24" s="15" customFormat="1" ht="115.5" customHeight="1">
      <c r="A125" s="95" t="s">
        <v>447</v>
      </c>
      <c r="B125" s="95" t="s">
        <v>391</v>
      </c>
      <c r="C125" s="103" t="s">
        <v>426</v>
      </c>
      <c r="D125" s="76" t="s">
        <v>427</v>
      </c>
      <c r="E125" s="76" t="s">
        <v>428</v>
      </c>
      <c r="F125" s="76" t="s">
        <v>448</v>
      </c>
      <c r="G125" s="67" t="s">
        <v>64</v>
      </c>
      <c r="H125" s="96">
        <v>1</v>
      </c>
      <c r="I125" s="95">
        <v>750000000</v>
      </c>
      <c r="J125" s="73" t="s">
        <v>34</v>
      </c>
      <c r="K125" s="73" t="s">
        <v>430</v>
      </c>
      <c r="L125" s="68" t="s">
        <v>36</v>
      </c>
      <c r="M125" s="95"/>
      <c r="N125" s="77" t="s">
        <v>411</v>
      </c>
      <c r="O125" s="66" t="s">
        <v>352</v>
      </c>
      <c r="P125" s="95"/>
      <c r="Q125" s="95"/>
      <c r="R125" s="95"/>
      <c r="S125" s="74"/>
      <c r="T125" s="74">
        <v>2354000.09</v>
      </c>
      <c r="U125" s="74">
        <f t="shared" si="7"/>
        <v>2636480.1008000001</v>
      </c>
      <c r="V125" s="95"/>
      <c r="W125" s="95" t="s">
        <v>353</v>
      </c>
      <c r="X125" s="95"/>
    </row>
    <row r="126" spans="1:24" s="15" customFormat="1" ht="122.25" customHeight="1">
      <c r="A126" s="95" t="s">
        <v>449</v>
      </c>
      <c r="B126" s="95" t="s">
        <v>391</v>
      </c>
      <c r="C126" s="103" t="s">
        <v>426</v>
      </c>
      <c r="D126" s="76" t="s">
        <v>427</v>
      </c>
      <c r="E126" s="76" t="s">
        <v>428</v>
      </c>
      <c r="F126" s="76" t="s">
        <v>450</v>
      </c>
      <c r="G126" s="67" t="s">
        <v>64</v>
      </c>
      <c r="H126" s="96">
        <v>1</v>
      </c>
      <c r="I126" s="95">
        <v>750000000</v>
      </c>
      <c r="J126" s="73" t="s">
        <v>34</v>
      </c>
      <c r="K126" s="73" t="s">
        <v>430</v>
      </c>
      <c r="L126" s="68" t="s">
        <v>36</v>
      </c>
      <c r="M126" s="95"/>
      <c r="N126" s="77" t="s">
        <v>411</v>
      </c>
      <c r="O126" s="66" t="s">
        <v>352</v>
      </c>
      <c r="P126" s="95"/>
      <c r="Q126" s="95"/>
      <c r="R126" s="95"/>
      <c r="S126" s="74"/>
      <c r="T126" s="74">
        <v>2139999.91</v>
      </c>
      <c r="U126" s="74">
        <f t="shared" si="7"/>
        <v>2396799.8992000003</v>
      </c>
      <c r="V126" s="95"/>
      <c r="W126" s="95" t="s">
        <v>353</v>
      </c>
      <c r="X126" s="95"/>
    </row>
    <row r="127" spans="1:24" s="15" customFormat="1" ht="117.75" customHeight="1">
      <c r="A127" s="95" t="s">
        <v>451</v>
      </c>
      <c r="B127" s="95" t="s">
        <v>391</v>
      </c>
      <c r="C127" s="103" t="s">
        <v>426</v>
      </c>
      <c r="D127" s="76" t="s">
        <v>427</v>
      </c>
      <c r="E127" s="76" t="s">
        <v>428</v>
      </c>
      <c r="F127" s="76" t="s">
        <v>452</v>
      </c>
      <c r="G127" s="67" t="s">
        <v>64</v>
      </c>
      <c r="H127" s="96">
        <v>1</v>
      </c>
      <c r="I127" s="95">
        <v>750000000</v>
      </c>
      <c r="J127" s="73" t="s">
        <v>34</v>
      </c>
      <c r="K127" s="73" t="s">
        <v>430</v>
      </c>
      <c r="L127" s="68" t="s">
        <v>47</v>
      </c>
      <c r="M127" s="95"/>
      <c r="N127" s="77" t="s">
        <v>411</v>
      </c>
      <c r="O127" s="66" t="s">
        <v>352</v>
      </c>
      <c r="P127" s="95"/>
      <c r="Q127" s="95"/>
      <c r="R127" s="95"/>
      <c r="S127" s="74"/>
      <c r="T127" s="74">
        <v>2139999.91</v>
      </c>
      <c r="U127" s="74">
        <f t="shared" si="7"/>
        <v>2396799.8992000003</v>
      </c>
      <c r="V127" s="95"/>
      <c r="W127" s="95" t="s">
        <v>353</v>
      </c>
      <c r="X127" s="95"/>
    </row>
    <row r="128" spans="1:24" s="15" customFormat="1" ht="121.5" customHeight="1">
      <c r="A128" s="95" t="s">
        <v>453</v>
      </c>
      <c r="B128" s="95" t="s">
        <v>391</v>
      </c>
      <c r="C128" s="103" t="s">
        <v>426</v>
      </c>
      <c r="D128" s="76" t="s">
        <v>427</v>
      </c>
      <c r="E128" s="76" t="s">
        <v>428</v>
      </c>
      <c r="F128" s="76" t="s">
        <v>454</v>
      </c>
      <c r="G128" s="67" t="s">
        <v>64</v>
      </c>
      <c r="H128" s="96">
        <v>1</v>
      </c>
      <c r="I128" s="95">
        <v>750000000</v>
      </c>
      <c r="J128" s="73" t="s">
        <v>34</v>
      </c>
      <c r="K128" s="73" t="s">
        <v>430</v>
      </c>
      <c r="L128" s="110" t="s">
        <v>455</v>
      </c>
      <c r="M128" s="95"/>
      <c r="N128" s="77" t="s">
        <v>411</v>
      </c>
      <c r="O128" s="66" t="s">
        <v>352</v>
      </c>
      <c r="P128" s="95"/>
      <c r="Q128" s="95"/>
      <c r="R128" s="95"/>
      <c r="S128" s="74"/>
      <c r="T128" s="74">
        <v>22908426.991071429</v>
      </c>
      <c r="U128" s="74">
        <f t="shared" si="7"/>
        <v>25657438.230000004</v>
      </c>
      <c r="V128" s="95"/>
      <c r="W128" s="95" t="s">
        <v>353</v>
      </c>
      <c r="X128" s="95"/>
    </row>
    <row r="129" spans="1:57" s="15" customFormat="1" ht="129" customHeight="1">
      <c r="A129" s="95" t="s">
        <v>456</v>
      </c>
      <c r="B129" s="95" t="s">
        <v>391</v>
      </c>
      <c r="C129" s="103" t="s">
        <v>426</v>
      </c>
      <c r="D129" s="76" t="s">
        <v>427</v>
      </c>
      <c r="E129" s="76" t="s">
        <v>428</v>
      </c>
      <c r="F129" s="76" t="s">
        <v>457</v>
      </c>
      <c r="G129" s="67" t="s">
        <v>64</v>
      </c>
      <c r="H129" s="96">
        <v>1</v>
      </c>
      <c r="I129" s="95">
        <v>750000000</v>
      </c>
      <c r="J129" s="73" t="s">
        <v>34</v>
      </c>
      <c r="K129" s="73" t="s">
        <v>430</v>
      </c>
      <c r="L129" s="110" t="s">
        <v>455</v>
      </c>
      <c r="M129" s="95"/>
      <c r="N129" s="77" t="s">
        <v>411</v>
      </c>
      <c r="O129" s="66" t="s">
        <v>352</v>
      </c>
      <c r="P129" s="95"/>
      <c r="Q129" s="95"/>
      <c r="R129" s="95"/>
      <c r="S129" s="74"/>
      <c r="T129" s="74">
        <v>6325402.2171428567</v>
      </c>
      <c r="U129" s="74">
        <v>7084450.4800000004</v>
      </c>
      <c r="V129" s="95"/>
      <c r="W129" s="95" t="s">
        <v>353</v>
      </c>
      <c r="X129" s="95"/>
      <c r="Y129" s="216"/>
      <c r="Z129" s="216"/>
      <c r="AA129" s="216"/>
      <c r="AB129" s="216"/>
      <c r="AC129" s="216"/>
      <c r="AD129" s="216"/>
      <c r="AE129" s="216"/>
      <c r="AF129" s="216"/>
      <c r="AG129" s="216"/>
      <c r="AH129" s="216"/>
      <c r="AI129" s="216"/>
      <c r="AJ129" s="216"/>
      <c r="AK129" s="216"/>
      <c r="AL129" s="216"/>
      <c r="AM129" s="216"/>
      <c r="AN129" s="216"/>
      <c r="AO129" s="216"/>
      <c r="AP129" s="216"/>
      <c r="AQ129" s="216"/>
      <c r="AR129" s="216"/>
      <c r="AS129" s="216"/>
      <c r="AT129" s="216"/>
      <c r="AU129" s="216"/>
      <c r="AV129" s="216"/>
      <c r="AW129" s="216"/>
      <c r="AX129" s="216"/>
      <c r="AY129" s="216"/>
      <c r="AZ129" s="216"/>
      <c r="BA129" s="216"/>
      <c r="BB129" s="216"/>
      <c r="BC129" s="216"/>
      <c r="BD129" s="216"/>
      <c r="BE129" s="216"/>
    </row>
    <row r="130" spans="1:57" s="10" customFormat="1" ht="85.5" customHeight="1">
      <c r="A130" s="95" t="s">
        <v>458</v>
      </c>
      <c r="B130" s="95" t="s">
        <v>28</v>
      </c>
      <c r="C130" s="78" t="s">
        <v>459</v>
      </c>
      <c r="D130" s="82" t="s">
        <v>460</v>
      </c>
      <c r="E130" s="82" t="s">
        <v>460</v>
      </c>
      <c r="F130" s="109" t="s">
        <v>461</v>
      </c>
      <c r="G130" s="67" t="s">
        <v>77</v>
      </c>
      <c r="H130" s="72">
        <v>0.5</v>
      </c>
      <c r="I130" s="95">
        <v>750000000</v>
      </c>
      <c r="J130" s="73" t="s">
        <v>34</v>
      </c>
      <c r="K130" s="73" t="s">
        <v>80</v>
      </c>
      <c r="L130" s="68" t="s">
        <v>462</v>
      </c>
      <c r="M130" s="95"/>
      <c r="N130" s="77" t="s">
        <v>463</v>
      </c>
      <c r="O130" s="66" t="s">
        <v>352</v>
      </c>
      <c r="P130" s="95"/>
      <c r="Q130" s="95"/>
      <c r="R130" s="95"/>
      <c r="S130" s="74"/>
      <c r="T130" s="75">
        <v>1400000</v>
      </c>
      <c r="U130" s="74">
        <f>T130*1.12</f>
        <v>1568000.0000000002</v>
      </c>
      <c r="V130" s="95"/>
      <c r="W130" s="95">
        <v>2014</v>
      </c>
      <c r="X130" s="95"/>
    </row>
    <row r="131" spans="1:57" s="10" customFormat="1" ht="90" customHeight="1">
      <c r="A131" s="95" t="s">
        <v>464</v>
      </c>
      <c r="B131" s="95" t="s">
        <v>28</v>
      </c>
      <c r="C131" s="78" t="s">
        <v>459</v>
      </c>
      <c r="D131" s="82" t="s">
        <v>460</v>
      </c>
      <c r="E131" s="82" t="s">
        <v>460</v>
      </c>
      <c r="F131" s="109" t="s">
        <v>465</v>
      </c>
      <c r="G131" s="67" t="s">
        <v>77</v>
      </c>
      <c r="H131" s="72">
        <v>0.5</v>
      </c>
      <c r="I131" s="95">
        <v>750000000</v>
      </c>
      <c r="J131" s="73" t="s">
        <v>34</v>
      </c>
      <c r="K131" s="73" t="s">
        <v>80</v>
      </c>
      <c r="L131" s="68" t="s">
        <v>36</v>
      </c>
      <c r="M131" s="95"/>
      <c r="N131" s="77" t="s">
        <v>463</v>
      </c>
      <c r="O131" s="66" t="s">
        <v>352</v>
      </c>
      <c r="P131" s="95"/>
      <c r="Q131" s="95"/>
      <c r="R131" s="95"/>
      <c r="S131" s="74"/>
      <c r="T131" s="75">
        <v>1800000</v>
      </c>
      <c r="U131" s="74">
        <f>T131*1.12</f>
        <v>2016000.0000000002</v>
      </c>
      <c r="V131" s="95"/>
      <c r="W131" s="95">
        <v>2014</v>
      </c>
      <c r="X131" s="95"/>
    </row>
    <row r="132" spans="1:57" s="24" customFormat="1" ht="90.75" customHeight="1">
      <c r="A132" s="95" t="s">
        <v>466</v>
      </c>
      <c r="B132" s="66" t="s">
        <v>28</v>
      </c>
      <c r="C132" s="66" t="s">
        <v>467</v>
      </c>
      <c r="D132" s="66" t="s">
        <v>468</v>
      </c>
      <c r="E132" s="66" t="s">
        <v>469</v>
      </c>
      <c r="F132" s="66" t="s">
        <v>470</v>
      </c>
      <c r="G132" s="67" t="s">
        <v>64</v>
      </c>
      <c r="H132" s="76">
        <v>1</v>
      </c>
      <c r="I132" s="66">
        <v>750000000</v>
      </c>
      <c r="J132" s="66" t="s">
        <v>34</v>
      </c>
      <c r="K132" s="66" t="s">
        <v>471</v>
      </c>
      <c r="L132" s="110" t="s">
        <v>472</v>
      </c>
      <c r="M132" s="66"/>
      <c r="N132" s="66" t="s">
        <v>473</v>
      </c>
      <c r="O132" s="66" t="s">
        <v>352</v>
      </c>
      <c r="P132" s="66"/>
      <c r="Q132" s="66"/>
      <c r="R132" s="66"/>
      <c r="S132" s="66"/>
      <c r="T132" s="67">
        <v>16050000</v>
      </c>
      <c r="U132" s="67">
        <v>17976000</v>
      </c>
      <c r="V132" s="66"/>
      <c r="W132" s="66">
        <v>2014</v>
      </c>
      <c r="X132" s="66"/>
    </row>
    <row r="133" spans="1:57" s="24" customFormat="1" ht="132.75" customHeight="1">
      <c r="A133" s="95" t="s">
        <v>474</v>
      </c>
      <c r="B133" s="95" t="s">
        <v>28</v>
      </c>
      <c r="C133" s="78" t="s">
        <v>475</v>
      </c>
      <c r="D133" s="95" t="s">
        <v>476</v>
      </c>
      <c r="E133" s="82" t="s">
        <v>477</v>
      </c>
      <c r="F133" s="95" t="s">
        <v>478</v>
      </c>
      <c r="G133" s="133" t="s">
        <v>77</v>
      </c>
      <c r="H133" s="96">
        <v>0.5</v>
      </c>
      <c r="I133" s="95">
        <v>750000000</v>
      </c>
      <c r="J133" s="73" t="s">
        <v>34</v>
      </c>
      <c r="K133" s="73" t="s">
        <v>479</v>
      </c>
      <c r="L133" s="110" t="s">
        <v>480</v>
      </c>
      <c r="M133" s="95"/>
      <c r="N133" s="77" t="s">
        <v>417</v>
      </c>
      <c r="O133" s="66" t="s">
        <v>352</v>
      </c>
      <c r="P133" s="95"/>
      <c r="Q133" s="95"/>
      <c r="R133" s="95"/>
      <c r="S133" s="74"/>
      <c r="T133" s="74">
        <v>2600100</v>
      </c>
      <c r="U133" s="74">
        <f>T133*1.12</f>
        <v>2912112.0000000005</v>
      </c>
      <c r="V133" s="95"/>
      <c r="W133" s="95">
        <v>2014</v>
      </c>
      <c r="X133" s="95"/>
    </row>
    <row r="134" spans="1:57" s="24" customFormat="1" ht="124.5" customHeight="1">
      <c r="A134" s="95" t="s">
        <v>481</v>
      </c>
      <c r="B134" s="95" t="s">
        <v>28</v>
      </c>
      <c r="C134" s="78" t="s">
        <v>482</v>
      </c>
      <c r="D134" s="95" t="s">
        <v>483</v>
      </c>
      <c r="E134" s="82" t="s">
        <v>484</v>
      </c>
      <c r="F134" s="95" t="s">
        <v>485</v>
      </c>
      <c r="G134" s="67" t="s">
        <v>33</v>
      </c>
      <c r="H134" s="72">
        <v>1</v>
      </c>
      <c r="I134" s="95">
        <v>750000000</v>
      </c>
      <c r="J134" s="73" t="s">
        <v>34</v>
      </c>
      <c r="K134" s="73" t="s">
        <v>80</v>
      </c>
      <c r="L134" s="73" t="s">
        <v>486</v>
      </c>
      <c r="M134" s="95"/>
      <c r="N134" s="77" t="s">
        <v>91</v>
      </c>
      <c r="O134" s="77" t="s">
        <v>487</v>
      </c>
      <c r="P134" s="95"/>
      <c r="Q134" s="95"/>
      <c r="R134" s="95"/>
      <c r="S134" s="74"/>
      <c r="T134" s="75">
        <v>1685250</v>
      </c>
      <c r="U134" s="74">
        <v>1887480</v>
      </c>
      <c r="V134" s="95"/>
      <c r="W134" s="95">
        <v>2014</v>
      </c>
      <c r="X134" s="95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  <c r="AK134" s="58"/>
      <c r="AL134" s="58"/>
      <c r="AM134" s="58"/>
      <c r="AN134" s="58"/>
      <c r="AO134" s="58"/>
      <c r="AP134" s="58"/>
      <c r="AQ134" s="58"/>
      <c r="AR134" s="58"/>
      <c r="AS134" s="58"/>
      <c r="AT134" s="58"/>
      <c r="AU134" s="58"/>
      <c r="AV134" s="58"/>
      <c r="AW134" s="58"/>
      <c r="AX134" s="58"/>
      <c r="AY134" s="58"/>
      <c r="AZ134" s="58"/>
      <c r="BA134" s="58"/>
      <c r="BB134" s="58"/>
      <c r="BC134" s="58"/>
      <c r="BD134" s="58"/>
      <c r="BE134" s="58"/>
    </row>
    <row r="135" spans="1:57" s="24" customFormat="1" ht="118.5" customHeight="1">
      <c r="A135" s="95" t="s">
        <v>488</v>
      </c>
      <c r="B135" s="95" t="s">
        <v>28</v>
      </c>
      <c r="C135" s="112" t="s">
        <v>489</v>
      </c>
      <c r="D135" s="82" t="s">
        <v>490</v>
      </c>
      <c r="E135" s="82" t="s">
        <v>491</v>
      </c>
      <c r="F135" s="95" t="s">
        <v>492</v>
      </c>
      <c r="G135" s="67" t="s">
        <v>33</v>
      </c>
      <c r="H135" s="72">
        <v>0.5</v>
      </c>
      <c r="I135" s="95">
        <v>750000000</v>
      </c>
      <c r="J135" s="73" t="s">
        <v>34</v>
      </c>
      <c r="K135" s="73" t="s">
        <v>479</v>
      </c>
      <c r="L135" s="73" t="s">
        <v>493</v>
      </c>
      <c r="M135" s="95"/>
      <c r="N135" s="77" t="s">
        <v>417</v>
      </c>
      <c r="O135" s="66" t="s">
        <v>352</v>
      </c>
      <c r="P135" s="95"/>
      <c r="Q135" s="95"/>
      <c r="R135" s="95"/>
      <c r="S135" s="74"/>
      <c r="T135" s="75">
        <f>U135/1.12</f>
        <v>1647321.4285714284</v>
      </c>
      <c r="U135" s="74">
        <v>1845000</v>
      </c>
      <c r="V135" s="95"/>
      <c r="W135" s="95">
        <v>2014</v>
      </c>
      <c r="X135" s="95"/>
    </row>
    <row r="136" spans="1:57" s="14" customFormat="1" ht="137.25" customHeight="1">
      <c r="A136" s="136"/>
      <c r="B136" s="136" t="s">
        <v>28</v>
      </c>
      <c r="C136" s="137" t="s">
        <v>482</v>
      </c>
      <c r="D136" s="136" t="s">
        <v>483</v>
      </c>
      <c r="E136" s="150" t="s">
        <v>484</v>
      </c>
      <c r="F136" s="136" t="s">
        <v>495</v>
      </c>
      <c r="G136" s="140" t="s">
        <v>33</v>
      </c>
      <c r="H136" s="151">
        <v>0.5</v>
      </c>
      <c r="I136" s="136">
        <v>750000000</v>
      </c>
      <c r="J136" s="141" t="s">
        <v>34</v>
      </c>
      <c r="K136" s="141" t="s">
        <v>80</v>
      </c>
      <c r="L136" s="141" t="s">
        <v>496</v>
      </c>
      <c r="M136" s="136"/>
      <c r="N136" s="143" t="s">
        <v>497</v>
      </c>
      <c r="O136" s="143" t="s">
        <v>498</v>
      </c>
      <c r="P136" s="136"/>
      <c r="Q136" s="136"/>
      <c r="R136" s="136"/>
      <c r="S136" s="145"/>
      <c r="T136" s="152">
        <v>2033000</v>
      </c>
      <c r="U136" s="145">
        <v>2276960</v>
      </c>
      <c r="V136" s="136"/>
      <c r="W136" s="136">
        <v>2014</v>
      </c>
      <c r="X136" s="290" t="s">
        <v>566</v>
      </c>
    </row>
    <row r="137" spans="1:57" s="14" customFormat="1" ht="117.75" customHeight="1">
      <c r="A137" s="136"/>
      <c r="B137" s="136" t="s">
        <v>28</v>
      </c>
      <c r="C137" s="137" t="s">
        <v>482</v>
      </c>
      <c r="D137" s="136" t="s">
        <v>483</v>
      </c>
      <c r="E137" s="150" t="s">
        <v>484</v>
      </c>
      <c r="F137" s="136" t="s">
        <v>500</v>
      </c>
      <c r="G137" s="140" t="s">
        <v>33</v>
      </c>
      <c r="H137" s="151">
        <v>0.5</v>
      </c>
      <c r="I137" s="136">
        <v>750000000</v>
      </c>
      <c r="J137" s="141" t="s">
        <v>34</v>
      </c>
      <c r="K137" s="141" t="s">
        <v>65</v>
      </c>
      <c r="L137" s="141" t="s">
        <v>501</v>
      </c>
      <c r="M137" s="136"/>
      <c r="N137" s="143" t="s">
        <v>502</v>
      </c>
      <c r="O137" s="143" t="s">
        <v>498</v>
      </c>
      <c r="P137" s="136"/>
      <c r="Q137" s="136"/>
      <c r="R137" s="136"/>
      <c r="S137" s="145"/>
      <c r="T137" s="152">
        <v>2852620</v>
      </c>
      <c r="U137" s="145">
        <v>3194934.4</v>
      </c>
      <c r="V137" s="136"/>
      <c r="W137" s="136">
        <v>2014</v>
      </c>
      <c r="X137" s="291"/>
    </row>
    <row r="138" spans="1:57" s="25" customFormat="1" ht="106.5" customHeight="1">
      <c r="A138" s="136" t="s">
        <v>494</v>
      </c>
      <c r="B138" s="95" t="s">
        <v>28</v>
      </c>
      <c r="C138" s="113" t="s">
        <v>504</v>
      </c>
      <c r="D138" s="82" t="s">
        <v>505</v>
      </c>
      <c r="E138" s="82" t="s">
        <v>505</v>
      </c>
      <c r="F138" s="77" t="s">
        <v>506</v>
      </c>
      <c r="G138" s="67" t="s">
        <v>33</v>
      </c>
      <c r="H138" s="114">
        <v>1</v>
      </c>
      <c r="I138" s="95">
        <v>750000000</v>
      </c>
      <c r="J138" s="73" t="s">
        <v>34</v>
      </c>
      <c r="K138" s="73" t="s">
        <v>430</v>
      </c>
      <c r="L138" s="110" t="s">
        <v>507</v>
      </c>
      <c r="M138" s="95"/>
      <c r="N138" s="77" t="s">
        <v>508</v>
      </c>
      <c r="O138" s="77" t="s">
        <v>509</v>
      </c>
      <c r="P138" s="95"/>
      <c r="Q138" s="95"/>
      <c r="R138" s="95"/>
      <c r="S138" s="74"/>
      <c r="T138" s="74">
        <v>150000000</v>
      </c>
      <c r="U138" s="74">
        <f>T138</f>
        <v>150000000</v>
      </c>
      <c r="V138" s="95"/>
      <c r="W138" s="95" t="s">
        <v>353</v>
      </c>
      <c r="X138" s="136" t="s">
        <v>567</v>
      </c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</row>
    <row r="139" spans="1:57" s="25" customFormat="1" ht="104.25" customHeight="1">
      <c r="A139" s="136" t="s">
        <v>499</v>
      </c>
      <c r="B139" s="95" t="s">
        <v>28</v>
      </c>
      <c r="C139" s="113" t="s">
        <v>504</v>
      </c>
      <c r="D139" s="82" t="s">
        <v>505</v>
      </c>
      <c r="E139" s="82" t="s">
        <v>505</v>
      </c>
      <c r="F139" s="77" t="s">
        <v>511</v>
      </c>
      <c r="G139" s="67" t="s">
        <v>33</v>
      </c>
      <c r="H139" s="114">
        <v>1</v>
      </c>
      <c r="I139" s="95">
        <v>750000000</v>
      </c>
      <c r="J139" s="73" t="s">
        <v>34</v>
      </c>
      <c r="K139" s="73" t="s">
        <v>430</v>
      </c>
      <c r="L139" s="110" t="s">
        <v>512</v>
      </c>
      <c r="M139" s="95"/>
      <c r="N139" s="77" t="s">
        <v>508</v>
      </c>
      <c r="O139" s="77" t="s">
        <v>509</v>
      </c>
      <c r="P139" s="95"/>
      <c r="Q139" s="95"/>
      <c r="R139" s="95"/>
      <c r="S139" s="74"/>
      <c r="T139" s="74">
        <v>160000000</v>
      </c>
      <c r="U139" s="74">
        <f>T139</f>
        <v>160000000</v>
      </c>
      <c r="V139" s="95"/>
      <c r="W139" s="95" t="s">
        <v>353</v>
      </c>
      <c r="X139" s="136" t="s">
        <v>567</v>
      </c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</row>
    <row r="140" spans="1:57" s="37" customFormat="1" ht="144" customHeight="1">
      <c r="A140" s="136"/>
      <c r="B140" s="136" t="s">
        <v>28</v>
      </c>
      <c r="C140" s="138" t="s">
        <v>514</v>
      </c>
      <c r="D140" s="136" t="s">
        <v>515</v>
      </c>
      <c r="E140" s="136" t="s">
        <v>516</v>
      </c>
      <c r="F140" s="136" t="s">
        <v>517</v>
      </c>
      <c r="G140" s="140" t="s">
        <v>33</v>
      </c>
      <c r="H140" s="148">
        <v>1</v>
      </c>
      <c r="I140" s="136">
        <v>750000000</v>
      </c>
      <c r="J140" s="141" t="s">
        <v>34</v>
      </c>
      <c r="K140" s="141" t="s">
        <v>350</v>
      </c>
      <c r="L140" s="149" t="s">
        <v>518</v>
      </c>
      <c r="M140" s="136"/>
      <c r="N140" s="143" t="s">
        <v>38</v>
      </c>
      <c r="O140" s="144" t="s">
        <v>352</v>
      </c>
      <c r="P140" s="136"/>
      <c r="Q140" s="136"/>
      <c r="R140" s="136"/>
      <c r="S140" s="145"/>
      <c r="T140" s="145"/>
      <c r="U140" s="145">
        <f>T140*1.12</f>
        <v>0</v>
      </c>
      <c r="V140" s="136" t="s">
        <v>396</v>
      </c>
      <c r="W140" s="136" t="s">
        <v>353</v>
      </c>
      <c r="X140" s="290" t="s">
        <v>566</v>
      </c>
    </row>
    <row r="141" spans="1:57" s="37" customFormat="1" ht="135.75" customHeight="1">
      <c r="A141" s="136"/>
      <c r="B141" s="136" t="s">
        <v>28</v>
      </c>
      <c r="C141" s="138" t="s">
        <v>514</v>
      </c>
      <c r="D141" s="136" t="s">
        <v>515</v>
      </c>
      <c r="E141" s="136" t="s">
        <v>516</v>
      </c>
      <c r="F141" s="136" t="s">
        <v>520</v>
      </c>
      <c r="G141" s="140" t="s">
        <v>33</v>
      </c>
      <c r="H141" s="148">
        <v>1</v>
      </c>
      <c r="I141" s="136">
        <v>750000000</v>
      </c>
      <c r="J141" s="141" t="s">
        <v>34</v>
      </c>
      <c r="K141" s="141" t="s">
        <v>350</v>
      </c>
      <c r="L141" s="149" t="s">
        <v>521</v>
      </c>
      <c r="M141" s="136"/>
      <c r="N141" s="143" t="s">
        <v>38</v>
      </c>
      <c r="O141" s="144" t="s">
        <v>352</v>
      </c>
      <c r="P141" s="136"/>
      <c r="Q141" s="136"/>
      <c r="R141" s="136"/>
      <c r="S141" s="145"/>
      <c r="T141" s="145"/>
      <c r="U141" s="145">
        <f>T141*1.12</f>
        <v>0</v>
      </c>
      <c r="V141" s="136" t="s">
        <v>396</v>
      </c>
      <c r="W141" s="136" t="s">
        <v>353</v>
      </c>
      <c r="X141" s="291"/>
    </row>
    <row r="142" spans="1:57" s="37" customFormat="1" ht="104.25" customHeight="1">
      <c r="A142" s="136" t="s">
        <v>503</v>
      </c>
      <c r="B142" s="95" t="s">
        <v>28</v>
      </c>
      <c r="C142" s="76" t="s">
        <v>523</v>
      </c>
      <c r="D142" s="76" t="s">
        <v>524</v>
      </c>
      <c r="E142" s="76" t="s">
        <v>524</v>
      </c>
      <c r="F142" s="76" t="s">
        <v>525</v>
      </c>
      <c r="G142" s="67" t="s">
        <v>33</v>
      </c>
      <c r="H142" s="72">
        <v>1</v>
      </c>
      <c r="I142" s="95">
        <v>750000000</v>
      </c>
      <c r="J142" s="73" t="s">
        <v>34</v>
      </c>
      <c r="K142" s="73" t="s">
        <v>526</v>
      </c>
      <c r="L142" s="68" t="s">
        <v>50</v>
      </c>
      <c r="M142" s="95"/>
      <c r="N142" s="77" t="s">
        <v>527</v>
      </c>
      <c r="O142" s="77" t="s">
        <v>528</v>
      </c>
      <c r="P142" s="95"/>
      <c r="Q142" s="68"/>
      <c r="R142" s="74"/>
      <c r="S142" s="74"/>
      <c r="T142" s="74">
        <f>U142/1.12</f>
        <v>53571.428571428565</v>
      </c>
      <c r="U142" s="74">
        <v>60000</v>
      </c>
      <c r="V142" s="95"/>
      <c r="W142" s="95">
        <v>2014</v>
      </c>
      <c r="X142" s="136" t="s">
        <v>567</v>
      </c>
    </row>
    <row r="143" spans="1:57" s="37" customFormat="1" ht="118.5" customHeight="1">
      <c r="A143" s="136" t="s">
        <v>510</v>
      </c>
      <c r="B143" s="95" t="s">
        <v>28</v>
      </c>
      <c r="C143" s="76" t="s">
        <v>530</v>
      </c>
      <c r="D143" s="95" t="s">
        <v>531</v>
      </c>
      <c r="E143" s="95" t="s">
        <v>531</v>
      </c>
      <c r="F143" s="95" t="s">
        <v>532</v>
      </c>
      <c r="G143" s="67" t="s">
        <v>33</v>
      </c>
      <c r="H143" s="96">
        <v>1</v>
      </c>
      <c r="I143" s="95">
        <v>750000000</v>
      </c>
      <c r="J143" s="73" t="s">
        <v>34</v>
      </c>
      <c r="K143" s="73" t="s">
        <v>78</v>
      </c>
      <c r="L143" s="68" t="s">
        <v>521</v>
      </c>
      <c r="M143" s="95"/>
      <c r="N143" s="77" t="s">
        <v>533</v>
      </c>
      <c r="O143" s="66" t="s">
        <v>352</v>
      </c>
      <c r="P143" s="95"/>
      <c r="Q143" s="95"/>
      <c r="R143" s="95"/>
      <c r="S143" s="74"/>
      <c r="T143" s="74">
        <v>2666000</v>
      </c>
      <c r="U143" s="74">
        <v>2985920.0000000005</v>
      </c>
      <c r="V143" s="95"/>
      <c r="W143" s="95">
        <v>2014</v>
      </c>
      <c r="X143" s="136" t="s">
        <v>567</v>
      </c>
    </row>
    <row r="144" spans="1:57" s="14" customFormat="1">
      <c r="A144" s="285" t="s">
        <v>534</v>
      </c>
      <c r="B144" s="285"/>
      <c r="C144" s="285"/>
      <c r="D144" s="61"/>
      <c r="E144" s="62"/>
      <c r="F144" s="62"/>
      <c r="G144" s="62"/>
      <c r="H144" s="96"/>
      <c r="I144" s="62"/>
      <c r="J144" s="62"/>
      <c r="K144" s="62"/>
      <c r="L144" s="62"/>
      <c r="M144" s="62"/>
      <c r="N144" s="62"/>
      <c r="O144" s="62"/>
      <c r="P144" s="62"/>
      <c r="Q144" s="95"/>
      <c r="R144" s="95"/>
      <c r="S144" s="62"/>
      <c r="T144" s="63">
        <f>SUM(T110:T143)</f>
        <v>2004574530.3460264</v>
      </c>
      <c r="U144" s="63">
        <f>SUM(U110:U143)</f>
        <v>2207873473.9840002</v>
      </c>
      <c r="V144" s="62"/>
      <c r="W144" s="62"/>
      <c r="X144" s="62"/>
    </row>
    <row r="145" spans="1:24" ht="16.5" customHeight="1">
      <c r="A145" s="285" t="s">
        <v>535</v>
      </c>
      <c r="B145" s="285"/>
      <c r="C145" s="285"/>
      <c r="D145" s="61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3">
        <f>T108+T144+T95+0.004</f>
        <v>4093543182.6050267</v>
      </c>
      <c r="U145" s="63">
        <f>U108+U144+U95</f>
        <v>4547518364.5208006</v>
      </c>
      <c r="V145" s="62"/>
      <c r="W145" s="62"/>
      <c r="X145" s="62"/>
    </row>
    <row r="146" spans="1:24">
      <c r="A146" s="28"/>
      <c r="B146" s="28"/>
      <c r="C146" s="29"/>
      <c r="D146" s="23"/>
      <c r="E146" s="28"/>
      <c r="F146" s="2"/>
      <c r="G146" s="3"/>
      <c r="H146" s="2"/>
      <c r="I146" s="2"/>
      <c r="J146" s="2"/>
      <c r="K146" s="2"/>
      <c r="L146" s="2"/>
      <c r="M146" s="2"/>
      <c r="N146" s="2"/>
      <c r="O146" s="28"/>
      <c r="P146" s="2"/>
      <c r="Q146" s="2"/>
      <c r="R146" s="2"/>
      <c r="S146" s="3"/>
      <c r="T146" s="3"/>
      <c r="U146" s="3"/>
      <c r="V146" s="2"/>
      <c r="W146" s="2"/>
      <c r="X146" s="2"/>
    </row>
    <row r="147" spans="1:24">
      <c r="B147" s="48" t="s">
        <v>536</v>
      </c>
      <c r="C147" s="48"/>
      <c r="D147" s="49"/>
      <c r="F147" s="12"/>
      <c r="G147" s="212"/>
      <c r="H147" s="211"/>
      <c r="I147" s="211"/>
      <c r="J147" s="211"/>
      <c r="K147" s="211"/>
      <c r="L147" s="211"/>
      <c r="M147" s="211"/>
      <c r="N147" s="211"/>
      <c r="P147" s="211"/>
      <c r="Q147" s="211"/>
      <c r="R147" s="211"/>
      <c r="S147" s="212"/>
      <c r="T147" s="212"/>
      <c r="U147" s="212"/>
      <c r="V147" s="211"/>
      <c r="W147" s="211"/>
      <c r="X147" s="211"/>
    </row>
    <row r="148" spans="1:24" s="1" customFormat="1">
      <c r="A148" s="13"/>
      <c r="B148" s="48" t="s">
        <v>537</v>
      </c>
      <c r="C148" s="48"/>
      <c r="D148" s="50"/>
      <c r="E148" s="13"/>
      <c r="F148" s="13"/>
      <c r="G148" s="7"/>
      <c r="O148" s="13"/>
      <c r="S148" s="7"/>
      <c r="T148" s="7"/>
      <c r="U148" s="7"/>
    </row>
    <row r="149" spans="1:24" s="1" customFormat="1">
      <c r="A149" s="13"/>
      <c r="B149" s="13"/>
      <c r="C149" s="27"/>
      <c r="D149" s="11"/>
      <c r="E149" s="13"/>
      <c r="F149" s="13"/>
      <c r="G149" s="7"/>
      <c r="O149" s="13"/>
      <c r="S149" s="7"/>
      <c r="T149" s="7"/>
      <c r="U149" s="7"/>
    </row>
    <row r="150" spans="1:24" s="1" customFormat="1" ht="18.75">
      <c r="A150" s="13"/>
      <c r="B150" s="51" t="s">
        <v>538</v>
      </c>
      <c r="C150" s="27"/>
      <c r="D150" s="11"/>
      <c r="E150" s="13"/>
      <c r="F150" s="13"/>
      <c r="G150" s="7"/>
      <c r="O150" s="13"/>
      <c r="S150" s="7"/>
      <c r="T150" s="7"/>
      <c r="U150" s="7"/>
    </row>
    <row r="151" spans="1:24" s="1" customFormat="1">
      <c r="A151" s="13"/>
      <c r="B151" s="13"/>
      <c r="C151" s="27"/>
      <c r="D151" s="11"/>
      <c r="E151" s="13"/>
      <c r="F151" s="13"/>
      <c r="G151" s="7"/>
      <c r="O151" s="13"/>
      <c r="S151" s="7"/>
      <c r="T151" s="7"/>
      <c r="U151" s="7"/>
    </row>
    <row r="152" spans="1:24" s="1" customFormat="1" ht="19.5" thickBot="1">
      <c r="A152" s="13"/>
      <c r="B152" s="284" t="s">
        <v>539</v>
      </c>
      <c r="C152" s="284"/>
      <c r="D152" s="284"/>
      <c r="E152" s="41"/>
      <c r="F152" s="208" t="s">
        <v>540</v>
      </c>
      <c r="G152" s="7"/>
      <c r="O152" s="13"/>
      <c r="S152" s="7"/>
      <c r="T152" s="7"/>
      <c r="U152" s="7"/>
    </row>
    <row r="153" spans="1:24" s="1" customFormat="1" ht="18.75">
      <c r="A153" s="13"/>
      <c r="B153" s="208"/>
      <c r="C153" s="208"/>
      <c r="D153" s="208"/>
      <c r="E153" s="154"/>
      <c r="F153" s="208"/>
      <c r="G153" s="7"/>
      <c r="O153" s="13"/>
      <c r="S153" s="7"/>
      <c r="T153" s="7"/>
      <c r="U153" s="7"/>
    </row>
    <row r="154" spans="1:24" s="1" customFormat="1" ht="18.75">
      <c r="A154" s="13"/>
      <c r="B154" s="42"/>
      <c r="C154" s="43"/>
      <c r="D154" s="44"/>
      <c r="E154" s="44"/>
      <c r="F154" s="44"/>
      <c r="G154" s="7"/>
      <c r="O154" s="13"/>
      <c r="S154" s="7"/>
      <c r="T154" s="7"/>
      <c r="U154" s="7"/>
    </row>
    <row r="155" spans="1:24" s="1" customFormat="1" ht="19.5" thickBot="1">
      <c r="A155" s="13"/>
      <c r="B155" s="284" t="s">
        <v>541</v>
      </c>
      <c r="C155" s="284"/>
      <c r="D155" s="284"/>
      <c r="E155" s="41"/>
      <c r="F155" s="208" t="s">
        <v>542</v>
      </c>
      <c r="G155" s="7"/>
      <c r="O155" s="13"/>
      <c r="S155" s="7"/>
      <c r="T155" s="7"/>
      <c r="U155" s="7"/>
    </row>
    <row r="156" spans="1:24" s="1" customFormat="1" ht="18.75">
      <c r="A156" s="13"/>
      <c r="B156" s="208"/>
      <c r="C156" s="208"/>
      <c r="D156" s="208"/>
      <c r="E156" s="154"/>
      <c r="F156" s="208"/>
      <c r="G156" s="7"/>
      <c r="O156" s="13"/>
      <c r="S156" s="7"/>
      <c r="T156" s="7"/>
      <c r="U156" s="7"/>
    </row>
    <row r="157" spans="1:24" s="1" customFormat="1" ht="18.75">
      <c r="A157" s="13"/>
      <c r="B157" s="45"/>
      <c r="C157" s="45"/>
      <c r="D157" s="208"/>
      <c r="E157" s="208"/>
      <c r="F157" s="208"/>
      <c r="G157" s="7"/>
      <c r="O157" s="13"/>
      <c r="S157" s="7"/>
      <c r="T157" s="7"/>
      <c r="U157" s="7"/>
    </row>
    <row r="158" spans="1:24" s="1" customFormat="1" ht="19.5" thickBot="1">
      <c r="A158" s="13"/>
      <c r="B158" s="284" t="s">
        <v>543</v>
      </c>
      <c r="C158" s="284"/>
      <c r="D158" s="284"/>
      <c r="E158" s="41"/>
      <c r="F158" s="208" t="s">
        <v>544</v>
      </c>
      <c r="G158" s="7"/>
      <c r="O158" s="13"/>
      <c r="S158" s="7"/>
      <c r="T158" s="7"/>
      <c r="U158" s="7"/>
    </row>
    <row r="159" spans="1:24" s="1" customFormat="1" ht="18.75">
      <c r="A159" s="13"/>
      <c r="B159" s="208"/>
      <c r="C159" s="208"/>
      <c r="D159" s="208"/>
      <c r="E159" s="154"/>
      <c r="F159" s="208"/>
      <c r="G159" s="7"/>
      <c r="O159" s="13"/>
      <c r="S159" s="7"/>
      <c r="T159" s="7"/>
      <c r="U159" s="7"/>
    </row>
    <row r="160" spans="1:24" s="1" customFormat="1" ht="18.75">
      <c r="A160" s="13"/>
      <c r="B160" s="42"/>
      <c r="C160" s="43"/>
      <c r="D160" s="44"/>
      <c r="E160" s="44"/>
      <c r="F160" s="44"/>
      <c r="G160" s="7"/>
      <c r="O160" s="13"/>
      <c r="S160" s="7"/>
      <c r="T160" s="7"/>
      <c r="U160" s="7"/>
    </row>
    <row r="161" spans="1:21" s="1" customFormat="1" ht="19.5" thickBot="1">
      <c r="A161" s="13"/>
      <c r="B161" s="284" t="s">
        <v>545</v>
      </c>
      <c r="C161" s="284"/>
      <c r="D161" s="284"/>
      <c r="E161" s="41"/>
      <c r="F161" s="208" t="s">
        <v>546</v>
      </c>
      <c r="G161" s="7"/>
      <c r="O161" s="13"/>
      <c r="S161" s="7"/>
      <c r="T161" s="7"/>
      <c r="U161" s="7"/>
    </row>
    <row r="162" spans="1:21" s="1" customFormat="1" ht="18.75">
      <c r="A162" s="13"/>
      <c r="B162" s="208"/>
      <c r="C162" s="208"/>
      <c r="D162" s="208"/>
      <c r="E162" s="154"/>
      <c r="F162" s="208"/>
      <c r="G162" s="7"/>
      <c r="O162" s="13"/>
      <c r="S162" s="7"/>
      <c r="T162" s="7"/>
      <c r="U162" s="7"/>
    </row>
    <row r="163" spans="1:21" s="1" customFormat="1" ht="18.75">
      <c r="A163" s="13"/>
      <c r="B163" s="45"/>
      <c r="C163" s="45"/>
      <c r="D163" s="208"/>
      <c r="E163" s="208"/>
      <c r="F163" s="208"/>
      <c r="G163" s="7"/>
      <c r="O163" s="13"/>
      <c r="S163" s="7"/>
      <c r="T163" s="7"/>
      <c r="U163" s="7"/>
    </row>
    <row r="164" spans="1:21" s="1" customFormat="1" ht="19.5" thickBot="1">
      <c r="A164" s="13"/>
      <c r="B164" s="284" t="s">
        <v>547</v>
      </c>
      <c r="C164" s="284"/>
      <c r="D164" s="284"/>
      <c r="E164" s="41"/>
      <c r="F164" s="208" t="s">
        <v>548</v>
      </c>
      <c r="G164" s="7"/>
      <c r="O164" s="13"/>
      <c r="S164" s="7"/>
      <c r="T164" s="7"/>
      <c r="U164" s="7"/>
    </row>
    <row r="165" spans="1:21" s="1" customFormat="1" ht="18.75">
      <c r="A165" s="13"/>
      <c r="B165" s="45"/>
      <c r="C165" s="45"/>
      <c r="D165" s="208"/>
      <c r="E165" s="208"/>
      <c r="F165" s="208"/>
      <c r="G165" s="7"/>
      <c r="O165" s="13"/>
      <c r="S165" s="7"/>
      <c r="T165" s="7"/>
      <c r="U165" s="7"/>
    </row>
    <row r="166" spans="1:21" s="1" customFormat="1" ht="18.75">
      <c r="A166" s="13"/>
      <c r="B166" s="45"/>
      <c r="C166" s="45"/>
      <c r="D166" s="208"/>
      <c r="E166" s="208"/>
      <c r="F166" s="208"/>
      <c r="G166" s="7"/>
      <c r="O166" s="13"/>
      <c r="S166" s="7"/>
      <c r="T166" s="7"/>
      <c r="U166" s="7"/>
    </row>
    <row r="167" spans="1:21" s="1" customFormat="1" ht="19.5" thickBot="1">
      <c r="A167" s="13"/>
      <c r="B167" s="284" t="s">
        <v>549</v>
      </c>
      <c r="C167" s="284"/>
      <c r="D167" s="284"/>
      <c r="E167" s="41"/>
      <c r="F167" s="208" t="s">
        <v>550</v>
      </c>
      <c r="G167" s="7"/>
      <c r="O167" s="13"/>
      <c r="S167" s="7"/>
      <c r="T167" s="7"/>
      <c r="U167" s="7"/>
    </row>
    <row r="168" spans="1:21" s="1" customFormat="1" ht="18.75">
      <c r="A168" s="13"/>
      <c r="B168" s="208"/>
      <c r="C168" s="208"/>
      <c r="D168" s="208"/>
      <c r="E168" s="208"/>
      <c r="F168" s="208"/>
      <c r="G168" s="7"/>
      <c r="O168" s="13"/>
      <c r="S168" s="7"/>
      <c r="T168" s="7"/>
      <c r="U168" s="7"/>
    </row>
    <row r="169" spans="1:21" s="1" customFormat="1" ht="18.75">
      <c r="A169" s="13"/>
      <c r="B169" s="208"/>
      <c r="C169" s="208"/>
      <c r="D169" s="208"/>
      <c r="E169" s="208"/>
      <c r="F169" s="208"/>
      <c r="G169" s="7"/>
      <c r="O169" s="13"/>
      <c r="S169" s="7"/>
      <c r="T169" s="7"/>
      <c r="U169" s="7"/>
    </row>
    <row r="170" spans="1:21" s="1" customFormat="1" ht="19.5" thickBot="1">
      <c r="A170" s="13"/>
      <c r="B170" s="284" t="s">
        <v>551</v>
      </c>
      <c r="C170" s="284"/>
      <c r="D170" s="284"/>
      <c r="E170" s="41"/>
      <c r="F170" s="208" t="s">
        <v>552</v>
      </c>
      <c r="G170" s="7"/>
      <c r="O170" s="13"/>
      <c r="S170" s="7"/>
      <c r="T170" s="7"/>
      <c r="U170" s="7"/>
    </row>
    <row r="171" spans="1:21" ht="18.75">
      <c r="B171" s="208"/>
      <c r="C171" s="208"/>
      <c r="D171" s="208"/>
      <c r="E171" s="208"/>
      <c r="F171" s="208"/>
      <c r="G171" s="212"/>
      <c r="H171" s="211"/>
      <c r="I171" s="211"/>
      <c r="J171" s="211"/>
      <c r="K171" s="211"/>
      <c r="L171" s="211"/>
      <c r="M171" s="211"/>
      <c r="N171" s="211"/>
      <c r="P171" s="211"/>
      <c r="Q171" s="211"/>
      <c r="R171" s="211"/>
      <c r="S171" s="212"/>
      <c r="T171" s="212"/>
      <c r="U171" s="212"/>
    </row>
    <row r="172" spans="1:21" ht="18.75">
      <c r="B172" s="208"/>
      <c r="C172" s="208"/>
      <c r="D172" s="208"/>
      <c r="E172" s="208"/>
      <c r="F172" s="208"/>
      <c r="G172" s="212"/>
      <c r="H172" s="211"/>
      <c r="I172" s="211"/>
      <c r="J172" s="211"/>
      <c r="K172" s="211"/>
      <c r="L172" s="211"/>
      <c r="M172" s="211"/>
      <c r="N172" s="211"/>
      <c r="P172" s="211"/>
      <c r="Q172" s="211"/>
      <c r="R172" s="211"/>
      <c r="S172" s="212"/>
      <c r="T172" s="212"/>
      <c r="U172" s="212"/>
    </row>
    <row r="173" spans="1:21" ht="19.5" thickBot="1">
      <c r="B173" s="284" t="s">
        <v>553</v>
      </c>
      <c r="C173" s="284"/>
      <c r="D173" s="284"/>
      <c r="E173" s="41"/>
      <c r="F173" s="208" t="s">
        <v>554</v>
      </c>
      <c r="G173" s="212"/>
      <c r="H173" s="211"/>
      <c r="I173" s="211"/>
      <c r="J173" s="211"/>
      <c r="K173" s="211"/>
      <c r="L173" s="211"/>
      <c r="M173" s="211"/>
      <c r="N173" s="211"/>
      <c r="P173" s="211"/>
      <c r="Q173" s="211"/>
      <c r="R173" s="211"/>
      <c r="S173" s="212"/>
      <c r="T173" s="212"/>
      <c r="U173" s="212"/>
    </row>
    <row r="174" spans="1:21" ht="18.75">
      <c r="B174" s="208"/>
      <c r="C174" s="208"/>
      <c r="D174" s="208"/>
      <c r="E174" s="208"/>
      <c r="F174" s="208"/>
      <c r="G174" s="212"/>
      <c r="H174" s="211"/>
      <c r="I174" s="211"/>
      <c r="J174" s="211"/>
      <c r="K174" s="211"/>
      <c r="L174" s="211"/>
      <c r="M174" s="211"/>
      <c r="N174" s="211"/>
      <c r="P174" s="211"/>
      <c r="Q174" s="211"/>
      <c r="R174" s="211"/>
      <c r="S174" s="212"/>
      <c r="T174" s="212"/>
      <c r="U174" s="212"/>
    </row>
    <row r="175" spans="1:21" ht="18.75">
      <c r="B175" s="208"/>
      <c r="C175" s="208"/>
      <c r="D175" s="208"/>
      <c r="E175" s="208"/>
      <c r="F175" s="208"/>
      <c r="G175" s="212"/>
      <c r="H175" s="211"/>
      <c r="I175" s="211"/>
      <c r="J175" s="211"/>
      <c r="K175" s="211"/>
      <c r="L175" s="211"/>
      <c r="M175" s="211"/>
      <c r="N175" s="211"/>
      <c r="P175" s="211"/>
      <c r="Q175" s="211"/>
      <c r="R175" s="211"/>
      <c r="S175" s="212"/>
      <c r="T175" s="212"/>
      <c r="U175" s="212"/>
    </row>
    <row r="176" spans="1:21" ht="19.5" thickBot="1">
      <c r="B176" s="284" t="s">
        <v>553</v>
      </c>
      <c r="C176" s="284"/>
      <c r="D176" s="284"/>
      <c r="E176" s="41"/>
      <c r="F176" s="208" t="s">
        <v>555</v>
      </c>
      <c r="G176" s="212"/>
      <c r="H176" s="211"/>
      <c r="I176" s="211"/>
      <c r="J176" s="211"/>
      <c r="K176" s="211"/>
      <c r="L176" s="211"/>
      <c r="M176" s="211"/>
      <c r="N176" s="211"/>
      <c r="P176" s="211"/>
      <c r="Q176" s="211"/>
      <c r="R176" s="211"/>
      <c r="S176" s="212"/>
      <c r="T176" s="212"/>
      <c r="U176" s="212"/>
    </row>
    <row r="177" spans="1:21" ht="18.75">
      <c r="B177" s="208"/>
      <c r="C177" s="208"/>
      <c r="D177" s="208"/>
      <c r="E177" s="208"/>
      <c r="F177" s="208"/>
      <c r="G177" s="212"/>
      <c r="H177" s="211"/>
      <c r="I177" s="211"/>
      <c r="J177" s="211"/>
      <c r="K177" s="211"/>
      <c r="L177" s="211"/>
      <c r="M177" s="211"/>
      <c r="N177" s="211"/>
      <c r="P177" s="211"/>
      <c r="Q177" s="211"/>
      <c r="R177" s="211"/>
      <c r="S177" s="212"/>
      <c r="T177" s="212"/>
      <c r="U177" s="212"/>
    </row>
    <row r="178" spans="1:21" ht="18.75">
      <c r="B178" s="208"/>
      <c r="C178" s="208"/>
      <c r="D178" s="208"/>
      <c r="E178" s="208"/>
      <c r="F178" s="208"/>
      <c r="G178" s="212"/>
      <c r="H178" s="211"/>
      <c r="I178" s="211"/>
      <c r="J178" s="211"/>
      <c r="K178" s="211"/>
      <c r="L178" s="211"/>
      <c r="M178" s="211"/>
      <c r="N178" s="211"/>
      <c r="P178" s="211"/>
      <c r="Q178" s="211"/>
      <c r="R178" s="211"/>
      <c r="S178" s="212"/>
      <c r="T178" s="212"/>
      <c r="U178" s="212"/>
    </row>
    <row r="179" spans="1:21" ht="19.5" thickBot="1">
      <c r="B179" s="284" t="s">
        <v>556</v>
      </c>
      <c r="C179" s="284"/>
      <c r="D179" s="284"/>
      <c r="E179" s="41"/>
      <c r="F179" s="208" t="s">
        <v>557</v>
      </c>
      <c r="G179" s="212"/>
      <c r="H179" s="211"/>
      <c r="I179" s="211"/>
      <c r="J179" s="211"/>
      <c r="K179" s="211"/>
      <c r="L179" s="211"/>
      <c r="M179" s="211"/>
      <c r="N179" s="211"/>
      <c r="P179" s="211"/>
      <c r="Q179" s="211"/>
      <c r="R179" s="211"/>
      <c r="S179" s="212"/>
      <c r="T179" s="212"/>
      <c r="U179" s="212"/>
    </row>
    <row r="180" spans="1:21" ht="18.75">
      <c r="A180" s="211"/>
      <c r="B180" s="208"/>
      <c r="C180" s="208"/>
      <c r="D180" s="208"/>
      <c r="E180" s="208"/>
      <c r="F180" s="208"/>
      <c r="G180" s="212"/>
      <c r="H180" s="211"/>
      <c r="I180" s="211"/>
      <c r="J180" s="211"/>
      <c r="K180" s="211"/>
      <c r="L180" s="211"/>
      <c r="M180" s="211"/>
      <c r="N180" s="211"/>
      <c r="P180" s="211"/>
      <c r="Q180" s="211"/>
      <c r="R180" s="211"/>
      <c r="S180" s="212"/>
      <c r="T180" s="212"/>
      <c r="U180" s="211"/>
    </row>
    <row r="181" spans="1:21" ht="18.75">
      <c r="A181" s="211"/>
      <c r="B181" s="208"/>
      <c r="C181" s="208"/>
      <c r="D181" s="208"/>
      <c r="E181" s="208"/>
      <c r="F181" s="208"/>
      <c r="G181" s="212"/>
      <c r="H181" s="211"/>
      <c r="I181" s="211"/>
      <c r="J181" s="211"/>
      <c r="K181" s="211"/>
      <c r="L181" s="211"/>
      <c r="M181" s="211"/>
      <c r="N181" s="211"/>
      <c r="P181" s="211"/>
      <c r="Q181" s="211"/>
      <c r="R181" s="211"/>
      <c r="S181" s="212"/>
      <c r="T181" s="212"/>
      <c r="U181" s="211"/>
    </row>
    <row r="182" spans="1:21" ht="19.5" thickBot="1">
      <c r="A182" s="211"/>
      <c r="B182" s="284" t="s">
        <v>558</v>
      </c>
      <c r="C182" s="284"/>
      <c r="D182" s="284"/>
      <c r="E182" s="41"/>
      <c r="F182" s="208" t="s">
        <v>559</v>
      </c>
      <c r="G182" s="212"/>
      <c r="H182" s="211"/>
      <c r="I182" s="211"/>
      <c r="J182" s="211"/>
      <c r="K182" s="211"/>
      <c r="L182" s="211"/>
      <c r="M182" s="211"/>
      <c r="N182" s="211"/>
      <c r="P182" s="211"/>
      <c r="Q182" s="211"/>
      <c r="R182" s="211"/>
      <c r="S182" s="212"/>
      <c r="T182" s="212"/>
      <c r="U182" s="211"/>
    </row>
    <row r="183" spans="1:21" ht="18.75">
      <c r="A183" s="211"/>
      <c r="B183" s="208"/>
      <c r="C183" s="208"/>
      <c r="D183" s="208"/>
      <c r="E183" s="208"/>
      <c r="F183" s="208"/>
      <c r="G183" s="212"/>
      <c r="H183" s="211"/>
      <c r="I183" s="211"/>
      <c r="J183" s="211"/>
      <c r="K183" s="211"/>
      <c r="L183" s="211"/>
      <c r="M183" s="211"/>
      <c r="N183" s="211"/>
      <c r="P183" s="211"/>
      <c r="Q183" s="211"/>
      <c r="R183" s="211"/>
      <c r="S183" s="212"/>
      <c r="T183" s="212"/>
      <c r="U183" s="211"/>
    </row>
    <row r="184" spans="1:21" ht="18.75">
      <c r="A184" s="211"/>
      <c r="B184" s="208"/>
      <c r="C184" s="208"/>
      <c r="D184" s="208"/>
      <c r="E184" s="208"/>
      <c r="F184" s="208"/>
      <c r="G184" s="212"/>
      <c r="H184" s="211"/>
      <c r="I184" s="211"/>
      <c r="J184" s="211"/>
      <c r="K184" s="211"/>
      <c r="L184" s="211"/>
      <c r="M184" s="211"/>
      <c r="N184" s="211"/>
      <c r="P184" s="211"/>
      <c r="Q184" s="211"/>
      <c r="R184" s="211"/>
      <c r="S184" s="212"/>
      <c r="T184" s="212"/>
      <c r="U184" s="211"/>
    </row>
    <row r="185" spans="1:21" ht="19.5" thickBot="1">
      <c r="A185" s="211"/>
      <c r="B185" s="284" t="s">
        <v>558</v>
      </c>
      <c r="C185" s="284"/>
      <c r="D185" s="284"/>
      <c r="E185" s="41"/>
      <c r="F185" s="208" t="s">
        <v>560</v>
      </c>
      <c r="G185" s="212"/>
      <c r="H185" s="211"/>
      <c r="I185" s="211"/>
      <c r="J185" s="211"/>
      <c r="K185" s="211"/>
      <c r="L185" s="211"/>
      <c r="M185" s="211"/>
      <c r="N185" s="211"/>
      <c r="P185" s="211"/>
      <c r="Q185" s="211"/>
      <c r="R185" s="211"/>
      <c r="S185" s="212"/>
      <c r="T185" s="212"/>
      <c r="U185" s="211"/>
    </row>
    <row r="186" spans="1:21" ht="18.75">
      <c r="A186" s="211"/>
      <c r="B186" s="208"/>
      <c r="C186" s="208"/>
      <c r="D186" s="208"/>
      <c r="E186" s="208"/>
      <c r="F186" s="208"/>
      <c r="G186" s="212"/>
      <c r="H186" s="211"/>
      <c r="I186" s="211"/>
      <c r="J186" s="211"/>
      <c r="K186" s="211"/>
      <c r="L186" s="211"/>
      <c r="M186" s="211"/>
      <c r="N186" s="211"/>
      <c r="P186" s="211"/>
      <c r="Q186" s="211"/>
      <c r="R186" s="211"/>
      <c r="S186" s="212"/>
      <c r="T186" s="212"/>
      <c r="U186" s="211"/>
    </row>
    <row r="187" spans="1:21" ht="18.75">
      <c r="A187" s="211"/>
      <c r="B187" s="208"/>
      <c r="C187" s="208"/>
      <c r="D187" s="208"/>
      <c r="E187" s="208"/>
      <c r="F187" s="208"/>
      <c r="G187" s="212"/>
      <c r="H187" s="211"/>
      <c r="I187" s="211"/>
      <c r="J187" s="211"/>
      <c r="K187" s="211"/>
      <c r="L187" s="211"/>
      <c r="M187" s="211"/>
      <c r="N187" s="211"/>
      <c r="P187" s="211"/>
      <c r="Q187" s="211"/>
      <c r="R187" s="211"/>
      <c r="S187" s="212"/>
      <c r="T187" s="212"/>
      <c r="U187" s="211"/>
    </row>
    <row r="188" spans="1:21" ht="19.5" thickBot="1">
      <c r="A188" s="211"/>
      <c r="B188" s="284" t="s">
        <v>561</v>
      </c>
      <c r="C188" s="284"/>
      <c r="D188" s="284"/>
      <c r="E188" s="41"/>
      <c r="F188" s="208" t="s">
        <v>562</v>
      </c>
      <c r="G188" s="212"/>
      <c r="H188" s="211"/>
      <c r="I188" s="211"/>
      <c r="J188" s="211"/>
      <c r="K188" s="211"/>
      <c r="L188" s="211"/>
      <c r="M188" s="211"/>
      <c r="N188" s="211"/>
      <c r="P188" s="211"/>
      <c r="Q188" s="211"/>
      <c r="R188" s="211"/>
      <c r="S188" s="212"/>
      <c r="T188" s="212"/>
      <c r="U188" s="211"/>
    </row>
    <row r="189" spans="1:21" ht="18.75">
      <c r="A189" s="211"/>
      <c r="B189" s="208"/>
      <c r="C189" s="208"/>
      <c r="D189" s="208"/>
      <c r="E189" s="208"/>
      <c r="F189" s="208"/>
      <c r="G189" s="212"/>
      <c r="H189" s="211"/>
      <c r="I189" s="211"/>
      <c r="J189" s="211"/>
      <c r="K189" s="211"/>
      <c r="L189" s="211"/>
      <c r="M189" s="211"/>
      <c r="N189" s="211"/>
      <c r="P189" s="211"/>
      <c r="Q189" s="211"/>
      <c r="R189" s="211"/>
      <c r="S189" s="212"/>
      <c r="T189" s="212"/>
      <c r="U189" s="211"/>
    </row>
    <row r="190" spans="1:21" ht="18.75">
      <c r="A190" s="211"/>
      <c r="B190" s="208"/>
      <c r="C190" s="208"/>
      <c r="D190" s="208"/>
      <c r="E190" s="208"/>
      <c r="F190" s="208"/>
      <c r="G190" s="212"/>
      <c r="H190" s="211"/>
      <c r="I190" s="211"/>
      <c r="J190" s="211"/>
      <c r="K190" s="211"/>
      <c r="L190" s="211"/>
      <c r="M190" s="211"/>
      <c r="N190" s="211"/>
      <c r="P190" s="211"/>
      <c r="Q190" s="211"/>
      <c r="R190" s="211"/>
      <c r="S190" s="212"/>
      <c r="T190" s="212"/>
      <c r="U190" s="211"/>
    </row>
    <row r="191" spans="1:21" ht="19.5" thickBot="1">
      <c r="A191" s="211"/>
      <c r="B191" s="284" t="s">
        <v>563</v>
      </c>
      <c r="C191" s="284"/>
      <c r="D191" s="284"/>
      <c r="E191" s="41"/>
      <c r="F191" s="208" t="s">
        <v>564</v>
      </c>
      <c r="G191" s="212"/>
      <c r="H191" s="211"/>
      <c r="I191" s="211"/>
      <c r="J191" s="211"/>
      <c r="K191" s="211"/>
      <c r="L191" s="211"/>
      <c r="M191" s="211"/>
      <c r="N191" s="211"/>
      <c r="P191" s="211"/>
      <c r="Q191" s="211"/>
      <c r="R191" s="211"/>
      <c r="S191" s="212"/>
      <c r="T191" s="212"/>
      <c r="U191" s="211"/>
    </row>
    <row r="192" spans="1:21" ht="18.75">
      <c r="A192" s="211"/>
      <c r="B192" s="208"/>
      <c r="C192" s="208"/>
      <c r="D192" s="208"/>
      <c r="E192" s="208"/>
      <c r="F192" s="208"/>
      <c r="G192" s="212"/>
      <c r="H192" s="211"/>
      <c r="I192" s="211"/>
      <c r="J192" s="211"/>
      <c r="K192" s="211"/>
      <c r="L192" s="211"/>
      <c r="M192" s="211"/>
      <c r="N192" s="211"/>
      <c r="P192" s="211"/>
      <c r="Q192" s="211"/>
      <c r="R192" s="211"/>
      <c r="S192" s="212"/>
      <c r="T192" s="212"/>
      <c r="U192" s="211"/>
    </row>
    <row r="193" spans="1:21" ht="18.75">
      <c r="A193" s="211"/>
      <c r="B193" s="208"/>
      <c r="C193" s="208"/>
      <c r="D193" s="208"/>
      <c r="E193" s="208"/>
      <c r="F193" s="208"/>
      <c r="G193" s="212"/>
      <c r="H193" s="211"/>
      <c r="I193" s="211"/>
      <c r="J193" s="211"/>
      <c r="K193" s="211"/>
      <c r="L193" s="211"/>
      <c r="M193" s="211"/>
      <c r="N193" s="211"/>
      <c r="P193" s="211"/>
      <c r="Q193" s="211"/>
      <c r="R193" s="211"/>
      <c r="S193" s="212"/>
      <c r="T193" s="212"/>
      <c r="U193" s="211"/>
    </row>
    <row r="194" spans="1:21" ht="19.5" thickBot="1">
      <c r="A194" s="211"/>
      <c r="B194" s="284" t="s">
        <v>563</v>
      </c>
      <c r="C194" s="284"/>
      <c r="D194" s="284"/>
      <c r="E194" s="41"/>
      <c r="F194" s="208" t="s">
        <v>565</v>
      </c>
      <c r="G194" s="212"/>
      <c r="H194" s="211"/>
      <c r="I194" s="211"/>
      <c r="J194" s="211"/>
      <c r="K194" s="211"/>
      <c r="L194" s="211"/>
      <c r="M194" s="211"/>
      <c r="N194" s="211"/>
      <c r="P194" s="211"/>
      <c r="Q194" s="211"/>
      <c r="R194" s="211"/>
      <c r="S194" s="212"/>
      <c r="T194" s="212"/>
      <c r="U194" s="211"/>
    </row>
    <row r="195" spans="1:21">
      <c r="A195" s="211"/>
      <c r="F195" s="211"/>
      <c r="G195" s="212"/>
      <c r="H195" s="211"/>
      <c r="I195" s="211"/>
      <c r="J195" s="211"/>
      <c r="K195" s="211"/>
      <c r="L195" s="211"/>
      <c r="M195" s="211"/>
      <c r="N195" s="211"/>
      <c r="P195" s="211"/>
      <c r="Q195" s="211"/>
      <c r="R195" s="211"/>
      <c r="S195" s="212"/>
      <c r="T195" s="212"/>
      <c r="U195" s="211"/>
    </row>
    <row r="196" spans="1:21">
      <c r="F196" s="211"/>
      <c r="G196" s="212"/>
      <c r="H196" s="211"/>
      <c r="I196" s="211"/>
      <c r="J196" s="211"/>
      <c r="K196" s="211"/>
      <c r="L196" s="211"/>
      <c r="M196" s="211"/>
      <c r="N196" s="211"/>
      <c r="P196" s="211"/>
      <c r="Q196" s="211"/>
      <c r="R196" s="211"/>
      <c r="S196" s="212"/>
      <c r="T196" s="212"/>
      <c r="U196" s="212"/>
    </row>
  </sheetData>
  <customSheetViews>
    <customSheetView guid="{53FCBDD0-FAC9-4192-8224-8CE4DBB1375E}" scale="55" showPageBreaks="1" fitToPage="1" printArea="1" view="pageBreakPreview" topLeftCell="I1">
      <selection activeCell="D107" sqref="D107"/>
      <colBreaks count="1" manualBreakCount="1">
        <brk id="24" max="1048575" man="1"/>
      </colBreaks>
      <pageMargins left="0" right="0" top="0" bottom="0" header="0" footer="0"/>
      <pageSetup paperSize="8" scale="40" fitToHeight="0" orientation="landscape" r:id="rId1"/>
    </customSheetView>
  </customSheetViews>
  <mergeCells count="26">
    <mergeCell ref="A109:X109"/>
    <mergeCell ref="X103:X107"/>
    <mergeCell ref="X140:X141"/>
    <mergeCell ref="X136:X137"/>
    <mergeCell ref="A4:X4"/>
    <mergeCell ref="A8:X8"/>
    <mergeCell ref="A95:C95"/>
    <mergeCell ref="A96:X96"/>
    <mergeCell ref="A108:C108"/>
    <mergeCell ref="B179:D179"/>
    <mergeCell ref="A144:C144"/>
    <mergeCell ref="A145:C145"/>
    <mergeCell ref="B152:D152"/>
    <mergeCell ref="B155:D155"/>
    <mergeCell ref="B158:D158"/>
    <mergeCell ref="B161:D161"/>
    <mergeCell ref="B164:D164"/>
    <mergeCell ref="B167:D167"/>
    <mergeCell ref="B170:D170"/>
    <mergeCell ref="B173:D173"/>
    <mergeCell ref="B176:D176"/>
    <mergeCell ref="B182:D182"/>
    <mergeCell ref="B185:D185"/>
    <mergeCell ref="B188:D188"/>
    <mergeCell ref="B191:D191"/>
    <mergeCell ref="B194:D194"/>
  </mergeCells>
  <pageMargins left="0.7" right="0.7" top="0.75" bottom="0.75" header="0.3" footer="0.3"/>
  <pageSetup paperSize="8" scale="40" fitToHeight="0" orientation="landscape" r:id="rId2"/>
  <colBreaks count="1" manualBreakCount="1">
    <brk id="2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96"/>
  <sheetViews>
    <sheetView view="pageBreakPreview" topLeftCell="A137" zoomScale="55" zoomScaleNormal="75" zoomScaleSheetLayoutView="55" workbookViewId="0">
      <selection activeCell="D146" sqref="D146"/>
    </sheetView>
  </sheetViews>
  <sheetFormatPr defaultColWidth="9.140625" defaultRowHeight="15.75"/>
  <cols>
    <col min="1" max="1" width="8.140625" style="12" customWidth="1"/>
    <col min="2" max="2" width="17.7109375" style="12" customWidth="1"/>
    <col min="3" max="3" width="22.7109375" style="26" customWidth="1"/>
    <col min="4" max="4" width="30" style="22" customWidth="1"/>
    <col min="5" max="5" width="53.42578125" style="12" customWidth="1"/>
    <col min="6" max="6" width="49.7109375" style="5" customWidth="1"/>
    <col min="7" max="7" width="13.42578125" style="6" customWidth="1"/>
    <col min="8" max="8" width="16" style="5" customWidth="1"/>
    <col min="9" max="9" width="13.140625" style="5" customWidth="1"/>
    <col min="10" max="10" width="13.7109375" style="5" customWidth="1"/>
    <col min="11" max="11" width="14.85546875" style="5" customWidth="1"/>
    <col min="12" max="12" width="23.140625" style="5" customWidth="1"/>
    <col min="13" max="13" width="13.42578125" style="5" customWidth="1"/>
    <col min="14" max="14" width="17" style="9" customWidth="1"/>
    <col min="15" max="15" width="31" style="12" customWidth="1"/>
    <col min="16" max="16" width="9.85546875" style="5" customWidth="1"/>
    <col min="17" max="17" width="11" style="5" customWidth="1"/>
    <col min="18" max="18" width="20.28515625" style="5" customWidth="1"/>
    <col min="19" max="19" width="21.85546875" style="6" customWidth="1"/>
    <col min="20" max="20" width="27.42578125" style="8" customWidth="1"/>
    <col min="21" max="21" width="23.42578125" style="6" customWidth="1"/>
    <col min="22" max="23" width="9.140625" style="5"/>
    <col min="24" max="24" width="11.7109375" style="5" customWidth="1"/>
    <col min="25" max="25" width="13.5703125" style="5" customWidth="1"/>
    <col min="26" max="26" width="12.5703125" style="5" customWidth="1"/>
    <col min="27" max="16384" width="9.140625" style="5"/>
  </cols>
  <sheetData>
    <row r="1" spans="1:24" ht="33.75" customHeight="1">
      <c r="F1" s="211"/>
      <c r="G1" s="212"/>
      <c r="H1" s="211"/>
      <c r="I1" s="211"/>
      <c r="J1" s="211"/>
      <c r="K1" s="211"/>
      <c r="L1" s="211"/>
      <c r="M1" s="211"/>
      <c r="N1" s="211"/>
      <c r="P1" s="211"/>
      <c r="Q1" s="211"/>
      <c r="R1" s="211"/>
      <c r="S1" s="212"/>
      <c r="T1" s="212"/>
      <c r="U1" s="212"/>
      <c r="V1" s="211"/>
      <c r="W1" s="211"/>
      <c r="X1" s="211"/>
    </row>
    <row r="2" spans="1:24" ht="16.5" thickBot="1">
      <c r="F2" s="211"/>
      <c r="G2" s="212"/>
      <c r="H2" s="211"/>
      <c r="I2" s="211"/>
      <c r="J2" s="211"/>
      <c r="K2" s="211"/>
      <c r="L2" s="211"/>
      <c r="M2" s="211"/>
      <c r="N2" s="211"/>
      <c r="P2" s="211"/>
      <c r="Q2" s="211"/>
      <c r="R2" s="211"/>
      <c r="S2" s="212"/>
      <c r="T2" s="46" t="s">
        <v>0</v>
      </c>
      <c r="U2" s="47"/>
      <c r="V2" s="47"/>
      <c r="W2" s="47"/>
      <c r="X2" s="211"/>
    </row>
    <row r="3" spans="1:24" ht="32.25" customHeight="1">
      <c r="F3" s="211"/>
      <c r="G3" s="212"/>
      <c r="H3" s="211"/>
      <c r="I3" s="211"/>
      <c r="J3" s="211"/>
      <c r="K3" s="211"/>
      <c r="L3" s="211"/>
      <c r="M3" s="211"/>
      <c r="N3" s="211"/>
      <c r="P3" s="211"/>
      <c r="Q3" s="211"/>
      <c r="R3" s="211"/>
      <c r="S3" s="212"/>
      <c r="T3" s="212"/>
      <c r="U3" s="212"/>
      <c r="V3" s="211"/>
      <c r="W3" s="211"/>
      <c r="X3" s="211"/>
    </row>
    <row r="4" spans="1:24" ht="35.25" customHeight="1">
      <c r="A4" s="283" t="s">
        <v>1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</row>
    <row r="5" spans="1:24">
      <c r="F5" s="211"/>
      <c r="G5" s="212"/>
      <c r="H5" s="211"/>
      <c r="I5" s="211"/>
      <c r="J5" s="211"/>
      <c r="K5" s="211"/>
      <c r="L5" s="211"/>
      <c r="M5" s="211"/>
      <c r="N5" s="211"/>
      <c r="P5" s="211"/>
      <c r="Q5" s="211"/>
      <c r="R5" s="211"/>
      <c r="S5" s="212"/>
      <c r="T5" s="212"/>
      <c r="U5" s="212"/>
      <c r="V5" s="211"/>
      <c r="W5" s="211"/>
      <c r="X5" s="211"/>
    </row>
    <row r="6" spans="1:24" ht="140.25" customHeight="1">
      <c r="A6" s="59" t="s">
        <v>2</v>
      </c>
      <c r="B6" s="59" t="s">
        <v>3</v>
      </c>
      <c r="C6" s="64" t="s">
        <v>4</v>
      </c>
      <c r="D6" s="59" t="s">
        <v>5</v>
      </c>
      <c r="E6" s="59" t="s">
        <v>6</v>
      </c>
      <c r="F6" s="59" t="s">
        <v>7</v>
      </c>
      <c r="G6" s="59" t="s">
        <v>8</v>
      </c>
      <c r="H6" s="59" t="s">
        <v>9</v>
      </c>
      <c r="I6" s="59" t="s">
        <v>10</v>
      </c>
      <c r="J6" s="59" t="s">
        <v>11</v>
      </c>
      <c r="K6" s="59" t="s">
        <v>12</v>
      </c>
      <c r="L6" s="59" t="s">
        <v>13</v>
      </c>
      <c r="M6" s="59" t="s">
        <v>14</v>
      </c>
      <c r="N6" s="59" t="s">
        <v>15</v>
      </c>
      <c r="O6" s="59" t="s">
        <v>16</v>
      </c>
      <c r="P6" s="59" t="s">
        <v>17</v>
      </c>
      <c r="Q6" s="59" t="s">
        <v>18</v>
      </c>
      <c r="R6" s="60" t="s">
        <v>19</v>
      </c>
      <c r="S6" s="59" t="s">
        <v>20</v>
      </c>
      <c r="T6" s="59" t="s">
        <v>21</v>
      </c>
      <c r="U6" s="59" t="s">
        <v>22</v>
      </c>
      <c r="V6" s="59" t="s">
        <v>23</v>
      </c>
      <c r="W6" s="59" t="s">
        <v>24</v>
      </c>
      <c r="X6" s="59" t="s">
        <v>25</v>
      </c>
    </row>
    <row r="7" spans="1:24">
      <c r="A7" s="209">
        <v>1</v>
      </c>
      <c r="B7" s="209">
        <v>2</v>
      </c>
      <c r="C7" s="65">
        <v>3</v>
      </c>
      <c r="D7" s="209">
        <v>4</v>
      </c>
      <c r="E7" s="209">
        <v>5</v>
      </c>
      <c r="F7" s="209">
        <v>6</v>
      </c>
      <c r="G7" s="209">
        <v>7</v>
      </c>
      <c r="H7" s="209">
        <v>8</v>
      </c>
      <c r="I7" s="209">
        <v>9</v>
      </c>
      <c r="J7" s="209">
        <v>10</v>
      </c>
      <c r="K7" s="209">
        <v>11</v>
      </c>
      <c r="L7" s="209">
        <v>12</v>
      </c>
      <c r="M7" s="209">
        <v>13</v>
      </c>
      <c r="N7" s="209">
        <v>14</v>
      </c>
      <c r="O7" s="209">
        <v>15</v>
      </c>
      <c r="P7" s="209">
        <v>16</v>
      </c>
      <c r="Q7" s="209">
        <v>17</v>
      </c>
      <c r="R7" s="209">
        <v>18</v>
      </c>
      <c r="S7" s="209">
        <v>19</v>
      </c>
      <c r="T7" s="209">
        <v>20</v>
      </c>
      <c r="U7" s="209">
        <v>21</v>
      </c>
      <c r="V7" s="209">
        <v>22</v>
      </c>
      <c r="W7" s="209">
        <v>23</v>
      </c>
      <c r="X7" s="209">
        <v>24</v>
      </c>
    </row>
    <row r="8" spans="1:24" ht="17.25" customHeight="1">
      <c r="A8" s="277" t="s">
        <v>26</v>
      </c>
      <c r="B8" s="278"/>
      <c r="C8" s="278"/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278"/>
      <c r="P8" s="278"/>
      <c r="Q8" s="278"/>
      <c r="R8" s="278"/>
      <c r="S8" s="278"/>
      <c r="T8" s="278"/>
      <c r="U8" s="278"/>
      <c r="V8" s="278"/>
      <c r="W8" s="278"/>
      <c r="X8" s="278"/>
    </row>
    <row r="9" spans="1:24" s="1" customFormat="1" ht="108" customHeight="1">
      <c r="A9" s="95" t="s">
        <v>27</v>
      </c>
      <c r="B9" s="95" t="s">
        <v>28</v>
      </c>
      <c r="C9" s="78" t="s">
        <v>29</v>
      </c>
      <c r="D9" s="76" t="s">
        <v>30</v>
      </c>
      <c r="E9" s="76" t="s">
        <v>31</v>
      </c>
      <c r="F9" s="76" t="s">
        <v>32</v>
      </c>
      <c r="G9" s="67" t="s">
        <v>33</v>
      </c>
      <c r="H9" s="72">
        <v>1</v>
      </c>
      <c r="I9" s="95">
        <v>750000000</v>
      </c>
      <c r="J9" s="73" t="s">
        <v>34</v>
      </c>
      <c r="K9" s="73" t="s">
        <v>35</v>
      </c>
      <c r="L9" s="68" t="s">
        <v>36</v>
      </c>
      <c r="M9" s="95" t="s">
        <v>37</v>
      </c>
      <c r="N9" s="77" t="s">
        <v>38</v>
      </c>
      <c r="O9" s="77" t="s">
        <v>39</v>
      </c>
      <c r="P9" s="95">
        <v>245</v>
      </c>
      <c r="Q9" s="68" t="s">
        <v>40</v>
      </c>
      <c r="R9" s="74">
        <v>632488.82208588952</v>
      </c>
      <c r="S9" s="57">
        <v>14.873000000000001</v>
      </c>
      <c r="T9" s="74">
        <v>9407006.25</v>
      </c>
      <c r="U9" s="74">
        <f t="shared" ref="U9:U16" si="0">T9*1.12</f>
        <v>10535847.000000002</v>
      </c>
      <c r="V9" s="95"/>
      <c r="W9" s="95">
        <v>2013</v>
      </c>
      <c r="X9" s="95"/>
    </row>
    <row r="10" spans="1:24" s="1" customFormat="1" ht="102" customHeight="1">
      <c r="A10" s="95" t="s">
        <v>41</v>
      </c>
      <c r="B10" s="95" t="s">
        <v>28</v>
      </c>
      <c r="C10" s="78" t="s">
        <v>29</v>
      </c>
      <c r="D10" s="76" t="s">
        <v>30</v>
      </c>
      <c r="E10" s="76" t="s">
        <v>31</v>
      </c>
      <c r="F10" s="76" t="s">
        <v>42</v>
      </c>
      <c r="G10" s="67" t="s">
        <v>33</v>
      </c>
      <c r="H10" s="72">
        <v>1</v>
      </c>
      <c r="I10" s="95">
        <v>750000000</v>
      </c>
      <c r="J10" s="73" t="s">
        <v>34</v>
      </c>
      <c r="K10" s="73" t="s">
        <v>35</v>
      </c>
      <c r="L10" s="68" t="s">
        <v>36</v>
      </c>
      <c r="M10" s="95" t="s">
        <v>37</v>
      </c>
      <c r="N10" s="77" t="s">
        <v>38</v>
      </c>
      <c r="O10" s="77" t="s">
        <v>39</v>
      </c>
      <c r="P10" s="95">
        <v>245</v>
      </c>
      <c r="Q10" s="68" t="s">
        <v>40</v>
      </c>
      <c r="R10" s="74">
        <v>18029095.899999999</v>
      </c>
      <c r="S10" s="74">
        <v>16.991599999999998</v>
      </c>
      <c r="T10" s="74">
        <v>306343185.88999999</v>
      </c>
      <c r="U10" s="74">
        <f t="shared" si="0"/>
        <v>343104368.19679999</v>
      </c>
      <c r="V10" s="95"/>
      <c r="W10" s="95">
        <v>2013</v>
      </c>
      <c r="X10" s="95"/>
    </row>
    <row r="11" spans="1:24" s="1" customFormat="1" ht="96" customHeight="1">
      <c r="A11" s="95" t="s">
        <v>43</v>
      </c>
      <c r="B11" s="95" t="s">
        <v>28</v>
      </c>
      <c r="C11" s="78" t="s">
        <v>29</v>
      </c>
      <c r="D11" s="76" t="s">
        <v>30</v>
      </c>
      <c r="E11" s="76" t="s">
        <v>31</v>
      </c>
      <c r="F11" s="76" t="s">
        <v>44</v>
      </c>
      <c r="G11" s="67" t="s">
        <v>33</v>
      </c>
      <c r="H11" s="72">
        <v>1</v>
      </c>
      <c r="I11" s="95">
        <v>750000000</v>
      </c>
      <c r="J11" s="73" t="s">
        <v>34</v>
      </c>
      <c r="K11" s="73" t="s">
        <v>35</v>
      </c>
      <c r="L11" s="68" t="s">
        <v>36</v>
      </c>
      <c r="M11" s="95" t="s">
        <v>37</v>
      </c>
      <c r="N11" s="77" t="s">
        <v>38</v>
      </c>
      <c r="O11" s="77" t="s">
        <v>39</v>
      </c>
      <c r="P11" s="95">
        <v>245</v>
      </c>
      <c r="Q11" s="68" t="s">
        <v>40</v>
      </c>
      <c r="R11" s="74">
        <v>32520573.120000001</v>
      </c>
      <c r="S11" s="74">
        <v>14.873000000000001</v>
      </c>
      <c r="T11" s="74">
        <v>483678484.00999999</v>
      </c>
      <c r="U11" s="74">
        <v>541719902.10000002</v>
      </c>
      <c r="V11" s="95"/>
      <c r="W11" s="95">
        <v>2013</v>
      </c>
      <c r="X11" s="95"/>
    </row>
    <row r="12" spans="1:24" s="1" customFormat="1" ht="102.75" customHeight="1">
      <c r="A12" s="95" t="s">
        <v>45</v>
      </c>
      <c r="B12" s="95" t="s">
        <v>28</v>
      </c>
      <c r="C12" s="78" t="s">
        <v>29</v>
      </c>
      <c r="D12" s="76" t="s">
        <v>30</v>
      </c>
      <c r="E12" s="76" t="s">
        <v>31</v>
      </c>
      <c r="F12" s="76" t="s">
        <v>46</v>
      </c>
      <c r="G12" s="67" t="s">
        <v>33</v>
      </c>
      <c r="H12" s="72">
        <v>1</v>
      </c>
      <c r="I12" s="95">
        <v>750000000</v>
      </c>
      <c r="J12" s="73" t="s">
        <v>34</v>
      </c>
      <c r="K12" s="73" t="s">
        <v>35</v>
      </c>
      <c r="L12" s="68" t="s">
        <v>47</v>
      </c>
      <c r="M12" s="95" t="s">
        <v>37</v>
      </c>
      <c r="N12" s="77" t="s">
        <v>38</v>
      </c>
      <c r="O12" s="77" t="s">
        <v>39</v>
      </c>
      <c r="P12" s="95">
        <v>245</v>
      </c>
      <c r="Q12" s="68" t="s">
        <v>40</v>
      </c>
      <c r="R12" s="74">
        <v>873878</v>
      </c>
      <c r="S12" s="74">
        <v>14.872999999999999</v>
      </c>
      <c r="T12" s="74">
        <v>12997187.49</v>
      </c>
      <c r="U12" s="74">
        <f t="shared" si="0"/>
        <v>14556849.988800002</v>
      </c>
      <c r="V12" s="95"/>
      <c r="W12" s="95">
        <v>2013</v>
      </c>
      <c r="X12" s="95"/>
    </row>
    <row r="13" spans="1:24" s="1" customFormat="1" ht="111" customHeight="1">
      <c r="A13" s="95" t="s">
        <v>48</v>
      </c>
      <c r="B13" s="95" t="s">
        <v>28</v>
      </c>
      <c r="C13" s="78" t="s">
        <v>29</v>
      </c>
      <c r="D13" s="76" t="s">
        <v>30</v>
      </c>
      <c r="E13" s="76" t="s">
        <v>31</v>
      </c>
      <c r="F13" s="76" t="s">
        <v>49</v>
      </c>
      <c r="G13" s="67" t="s">
        <v>33</v>
      </c>
      <c r="H13" s="72">
        <v>1</v>
      </c>
      <c r="I13" s="95">
        <v>750000000</v>
      </c>
      <c r="J13" s="73" t="s">
        <v>34</v>
      </c>
      <c r="K13" s="73" t="s">
        <v>35</v>
      </c>
      <c r="L13" s="68" t="s">
        <v>50</v>
      </c>
      <c r="M13" s="95" t="s">
        <v>37</v>
      </c>
      <c r="N13" s="77" t="s">
        <v>38</v>
      </c>
      <c r="O13" s="77" t="s">
        <v>39</v>
      </c>
      <c r="P13" s="95">
        <v>245</v>
      </c>
      <c r="Q13" s="68" t="s">
        <v>40</v>
      </c>
      <c r="R13" s="74">
        <v>21513346.23</v>
      </c>
      <c r="S13" s="74">
        <v>13.803000000000001</v>
      </c>
      <c r="T13" s="74">
        <v>296948718.00999999</v>
      </c>
      <c r="U13" s="74">
        <f t="shared" si="0"/>
        <v>332582564.17120004</v>
      </c>
      <c r="V13" s="95"/>
      <c r="W13" s="95">
        <v>2013</v>
      </c>
      <c r="X13" s="95"/>
    </row>
    <row r="14" spans="1:24" s="1" customFormat="1" ht="102.75" customHeight="1">
      <c r="A14" s="95" t="s">
        <v>51</v>
      </c>
      <c r="B14" s="95" t="s">
        <v>28</v>
      </c>
      <c r="C14" s="78" t="s">
        <v>29</v>
      </c>
      <c r="D14" s="76" t="s">
        <v>30</v>
      </c>
      <c r="E14" s="76" t="s">
        <v>31</v>
      </c>
      <c r="F14" s="76" t="s">
        <v>52</v>
      </c>
      <c r="G14" s="67" t="s">
        <v>33</v>
      </c>
      <c r="H14" s="72">
        <v>1</v>
      </c>
      <c r="I14" s="95">
        <v>750000000</v>
      </c>
      <c r="J14" s="73" t="s">
        <v>34</v>
      </c>
      <c r="K14" s="73" t="s">
        <v>35</v>
      </c>
      <c r="L14" s="68" t="s">
        <v>50</v>
      </c>
      <c r="M14" s="95" t="s">
        <v>37</v>
      </c>
      <c r="N14" s="77" t="s">
        <v>38</v>
      </c>
      <c r="O14" s="77" t="s">
        <v>39</v>
      </c>
      <c r="P14" s="95">
        <v>245</v>
      </c>
      <c r="Q14" s="68" t="s">
        <v>40</v>
      </c>
      <c r="R14" s="74">
        <v>474256.9161554192</v>
      </c>
      <c r="S14" s="74">
        <v>16.595700000000001</v>
      </c>
      <c r="T14" s="74">
        <v>7870625.5</v>
      </c>
      <c r="U14" s="74">
        <f t="shared" si="0"/>
        <v>8815100.5600000005</v>
      </c>
      <c r="V14" s="95"/>
      <c r="W14" s="95">
        <v>2013</v>
      </c>
      <c r="X14" s="95"/>
    </row>
    <row r="15" spans="1:24" ht="119.25" customHeight="1">
      <c r="A15" s="95" t="s">
        <v>53</v>
      </c>
      <c r="B15" s="95" t="s">
        <v>28</v>
      </c>
      <c r="C15" s="78" t="s">
        <v>29</v>
      </c>
      <c r="D15" s="76" t="s">
        <v>30</v>
      </c>
      <c r="E15" s="76" t="s">
        <v>31</v>
      </c>
      <c r="F15" s="76" t="s">
        <v>54</v>
      </c>
      <c r="G15" s="67" t="s">
        <v>33</v>
      </c>
      <c r="H15" s="72">
        <v>1</v>
      </c>
      <c r="I15" s="95">
        <v>750000000</v>
      </c>
      <c r="J15" s="73" t="s">
        <v>34</v>
      </c>
      <c r="K15" s="73" t="s">
        <v>35</v>
      </c>
      <c r="L15" s="68" t="s">
        <v>55</v>
      </c>
      <c r="M15" s="95" t="s">
        <v>37</v>
      </c>
      <c r="N15" s="77" t="s">
        <v>38</v>
      </c>
      <c r="O15" s="77" t="s">
        <v>39</v>
      </c>
      <c r="P15" s="95">
        <v>245</v>
      </c>
      <c r="Q15" s="68" t="s">
        <v>40</v>
      </c>
      <c r="R15" s="74">
        <v>997781.4548399999</v>
      </c>
      <c r="S15" s="74">
        <v>16.6813</v>
      </c>
      <c r="T15" s="74">
        <v>16644291.779999999</v>
      </c>
      <c r="U15" s="74">
        <v>18641606.800000001</v>
      </c>
      <c r="V15" s="95"/>
      <c r="W15" s="95">
        <v>2013</v>
      </c>
      <c r="X15" s="74"/>
    </row>
    <row r="16" spans="1:24" ht="105" customHeight="1">
      <c r="A16" s="95" t="s">
        <v>56</v>
      </c>
      <c r="B16" s="95" t="s">
        <v>28</v>
      </c>
      <c r="C16" s="78" t="s">
        <v>29</v>
      </c>
      <c r="D16" s="76" t="s">
        <v>30</v>
      </c>
      <c r="E16" s="76" t="s">
        <v>31</v>
      </c>
      <c r="F16" s="76" t="s">
        <v>57</v>
      </c>
      <c r="G16" s="67" t="s">
        <v>33</v>
      </c>
      <c r="H16" s="72">
        <v>1</v>
      </c>
      <c r="I16" s="95">
        <v>750000000</v>
      </c>
      <c r="J16" s="73" t="s">
        <v>34</v>
      </c>
      <c r="K16" s="73" t="s">
        <v>35</v>
      </c>
      <c r="L16" s="68" t="s">
        <v>58</v>
      </c>
      <c r="M16" s="95" t="s">
        <v>37</v>
      </c>
      <c r="N16" s="77" t="s">
        <v>38</v>
      </c>
      <c r="O16" s="77" t="s">
        <v>39</v>
      </c>
      <c r="P16" s="95">
        <v>245</v>
      </c>
      <c r="Q16" s="68" t="s">
        <v>40</v>
      </c>
      <c r="R16" s="74">
        <v>3873435.46</v>
      </c>
      <c r="S16" s="74">
        <v>15.236800000000001</v>
      </c>
      <c r="T16" s="74">
        <v>59018761.420000002</v>
      </c>
      <c r="U16" s="74">
        <f t="shared" si="0"/>
        <v>66101012.790400006</v>
      </c>
      <c r="V16" s="95"/>
      <c r="W16" s="95">
        <v>2013</v>
      </c>
      <c r="X16" s="74"/>
    </row>
    <row r="17" spans="1:27" s="1" customFormat="1" ht="109.5" customHeight="1">
      <c r="A17" s="95" t="s">
        <v>59</v>
      </c>
      <c r="B17" s="95" t="s">
        <v>28</v>
      </c>
      <c r="C17" s="76" t="s">
        <v>60</v>
      </c>
      <c r="D17" s="76" t="s">
        <v>61</v>
      </c>
      <c r="E17" s="76" t="s">
        <v>62</v>
      </c>
      <c r="F17" s="76" t="s">
        <v>63</v>
      </c>
      <c r="G17" s="67" t="s">
        <v>64</v>
      </c>
      <c r="H17" s="72">
        <v>0.5</v>
      </c>
      <c r="I17" s="95">
        <v>750000000</v>
      </c>
      <c r="J17" s="73" t="s">
        <v>34</v>
      </c>
      <c r="K17" s="73" t="s">
        <v>65</v>
      </c>
      <c r="L17" s="68" t="s">
        <v>66</v>
      </c>
      <c r="M17" s="95" t="s">
        <v>37</v>
      </c>
      <c r="N17" s="77" t="s">
        <v>67</v>
      </c>
      <c r="O17" s="77" t="s">
        <v>68</v>
      </c>
      <c r="P17" s="95">
        <v>166</v>
      </c>
      <c r="Q17" s="68" t="s">
        <v>69</v>
      </c>
      <c r="R17" s="74">
        <v>146415</v>
      </c>
      <c r="S17" s="74">
        <v>2212.5</v>
      </c>
      <c r="T17" s="74">
        <v>323943187.5</v>
      </c>
      <c r="U17" s="74">
        <f>T17*1.12</f>
        <v>362816370.00000006</v>
      </c>
      <c r="V17" s="95"/>
      <c r="W17" s="95">
        <v>2014</v>
      </c>
      <c r="X17" s="95"/>
    </row>
    <row r="18" spans="1:27" s="1" customFormat="1" ht="111.75" customHeight="1">
      <c r="A18" s="95" t="s">
        <v>70</v>
      </c>
      <c r="B18" s="95" t="s">
        <v>28</v>
      </c>
      <c r="C18" s="76" t="s">
        <v>60</v>
      </c>
      <c r="D18" s="76" t="s">
        <v>61</v>
      </c>
      <c r="E18" s="76" t="s">
        <v>62</v>
      </c>
      <c r="F18" s="76" t="s">
        <v>63</v>
      </c>
      <c r="G18" s="67" t="s">
        <v>64</v>
      </c>
      <c r="H18" s="72">
        <v>0.5</v>
      </c>
      <c r="I18" s="95">
        <v>750000000</v>
      </c>
      <c r="J18" s="73" t="s">
        <v>34</v>
      </c>
      <c r="K18" s="73" t="s">
        <v>65</v>
      </c>
      <c r="L18" s="68" t="s">
        <v>71</v>
      </c>
      <c r="M18" s="95" t="s">
        <v>37</v>
      </c>
      <c r="N18" s="77" t="s">
        <v>67</v>
      </c>
      <c r="O18" s="77" t="s">
        <v>68</v>
      </c>
      <c r="P18" s="95">
        <v>166</v>
      </c>
      <c r="Q18" s="68" t="s">
        <v>69</v>
      </c>
      <c r="R18" s="74">
        <v>146415</v>
      </c>
      <c r="S18" s="74">
        <v>2212.5</v>
      </c>
      <c r="T18" s="74">
        <f>R18*S18</f>
        <v>323943187.5</v>
      </c>
      <c r="U18" s="74">
        <f>T18*1.12</f>
        <v>362816370.00000006</v>
      </c>
      <c r="V18" s="95"/>
      <c r="W18" s="95">
        <v>2014</v>
      </c>
      <c r="X18" s="95"/>
    </row>
    <row r="19" spans="1:27" s="17" customFormat="1" ht="109.5" customHeight="1">
      <c r="A19" s="95" t="s">
        <v>72</v>
      </c>
      <c r="B19" s="95" t="s">
        <v>28</v>
      </c>
      <c r="C19" s="76" t="s">
        <v>73</v>
      </c>
      <c r="D19" s="71" t="s">
        <v>74</v>
      </c>
      <c r="E19" s="71" t="s">
        <v>75</v>
      </c>
      <c r="F19" s="71" t="s">
        <v>76</v>
      </c>
      <c r="G19" s="67" t="s">
        <v>77</v>
      </c>
      <c r="H19" s="72">
        <v>0</v>
      </c>
      <c r="I19" s="95">
        <v>750000000</v>
      </c>
      <c r="J19" s="73" t="s">
        <v>34</v>
      </c>
      <c r="K19" s="73" t="s">
        <v>78</v>
      </c>
      <c r="L19" s="68" t="s">
        <v>79</v>
      </c>
      <c r="M19" s="95" t="s">
        <v>37</v>
      </c>
      <c r="N19" s="77" t="s">
        <v>80</v>
      </c>
      <c r="O19" s="77" t="s">
        <v>68</v>
      </c>
      <c r="P19" s="95">
        <v>796</v>
      </c>
      <c r="Q19" s="71" t="s">
        <v>81</v>
      </c>
      <c r="R19" s="89">
        <v>8</v>
      </c>
      <c r="S19" s="79">
        <f>70800</f>
        <v>70800</v>
      </c>
      <c r="T19" s="79">
        <f>R19*S19</f>
        <v>566400</v>
      </c>
      <c r="U19" s="74">
        <f t="shared" ref="U19:U59" si="1">T19*1.12</f>
        <v>634368.00000000012</v>
      </c>
      <c r="V19" s="95"/>
      <c r="W19" s="95">
        <v>2014</v>
      </c>
      <c r="X19" s="95"/>
    </row>
    <row r="20" spans="1:27" s="17" customFormat="1" ht="105.75" customHeight="1">
      <c r="A20" s="95" t="s">
        <v>82</v>
      </c>
      <c r="B20" s="95" t="s">
        <v>28</v>
      </c>
      <c r="C20" s="71" t="s">
        <v>83</v>
      </c>
      <c r="D20" s="71" t="s">
        <v>84</v>
      </c>
      <c r="E20" s="71" t="s">
        <v>85</v>
      </c>
      <c r="F20" s="71" t="s">
        <v>76</v>
      </c>
      <c r="G20" s="67" t="s">
        <v>77</v>
      </c>
      <c r="H20" s="72">
        <v>0</v>
      </c>
      <c r="I20" s="95">
        <v>750000000</v>
      </c>
      <c r="J20" s="73" t="s">
        <v>34</v>
      </c>
      <c r="K20" s="73" t="s">
        <v>78</v>
      </c>
      <c r="L20" s="68" t="s">
        <v>79</v>
      </c>
      <c r="M20" s="95" t="s">
        <v>37</v>
      </c>
      <c r="N20" s="77" t="s">
        <v>80</v>
      </c>
      <c r="O20" s="77" t="s">
        <v>68</v>
      </c>
      <c r="P20" s="95">
        <v>796</v>
      </c>
      <c r="Q20" s="71" t="s">
        <v>81</v>
      </c>
      <c r="R20" s="89">
        <v>5</v>
      </c>
      <c r="S20" s="79">
        <f>81000</f>
        <v>81000</v>
      </c>
      <c r="T20" s="79">
        <f>R20*S20</f>
        <v>405000</v>
      </c>
      <c r="U20" s="74">
        <f t="shared" si="1"/>
        <v>453600.00000000006</v>
      </c>
      <c r="V20" s="95"/>
      <c r="W20" s="95">
        <v>2014</v>
      </c>
      <c r="X20" s="95"/>
    </row>
    <row r="21" spans="1:27" s="17" customFormat="1" ht="109.5" customHeight="1">
      <c r="A21" s="95" t="s">
        <v>86</v>
      </c>
      <c r="B21" s="95" t="s">
        <v>28</v>
      </c>
      <c r="C21" s="71" t="s">
        <v>83</v>
      </c>
      <c r="D21" s="71" t="s">
        <v>84</v>
      </c>
      <c r="E21" s="71" t="s">
        <v>85</v>
      </c>
      <c r="F21" s="71" t="s">
        <v>76</v>
      </c>
      <c r="G21" s="67" t="s">
        <v>77</v>
      </c>
      <c r="H21" s="72">
        <v>0</v>
      </c>
      <c r="I21" s="95">
        <v>750000000</v>
      </c>
      <c r="J21" s="73" t="s">
        <v>34</v>
      </c>
      <c r="K21" s="73" t="s">
        <v>78</v>
      </c>
      <c r="L21" s="68" t="s">
        <v>79</v>
      </c>
      <c r="M21" s="95" t="s">
        <v>37</v>
      </c>
      <c r="N21" s="77" t="s">
        <v>80</v>
      </c>
      <c r="O21" s="77" t="s">
        <v>68</v>
      </c>
      <c r="P21" s="95">
        <v>796</v>
      </c>
      <c r="Q21" s="71" t="s">
        <v>81</v>
      </c>
      <c r="R21" s="89">
        <v>5</v>
      </c>
      <c r="S21" s="79">
        <v>72000</v>
      </c>
      <c r="T21" s="79">
        <f>R21*S21</f>
        <v>360000</v>
      </c>
      <c r="U21" s="74">
        <f t="shared" si="1"/>
        <v>403200.00000000006</v>
      </c>
      <c r="V21" s="95"/>
      <c r="W21" s="95">
        <v>2014</v>
      </c>
      <c r="X21" s="95"/>
      <c r="Y21" s="18"/>
      <c r="Z21" s="19"/>
      <c r="AA21" s="19"/>
    </row>
    <row r="22" spans="1:27" s="32" customFormat="1" ht="117.75" customHeight="1">
      <c r="A22" s="95" t="s">
        <v>87</v>
      </c>
      <c r="B22" s="95" t="s">
        <v>28</v>
      </c>
      <c r="C22" s="78" t="s">
        <v>88</v>
      </c>
      <c r="D22" s="71" t="s">
        <v>89</v>
      </c>
      <c r="E22" s="71" t="s">
        <v>90</v>
      </c>
      <c r="F22" s="71" t="s">
        <v>76</v>
      </c>
      <c r="G22" s="67" t="s">
        <v>77</v>
      </c>
      <c r="H22" s="72">
        <v>0</v>
      </c>
      <c r="I22" s="95">
        <v>750000000</v>
      </c>
      <c r="J22" s="73" t="s">
        <v>34</v>
      </c>
      <c r="K22" s="73" t="s">
        <v>91</v>
      </c>
      <c r="L22" s="68" t="s">
        <v>92</v>
      </c>
      <c r="M22" s="95" t="s">
        <v>37</v>
      </c>
      <c r="N22" s="77" t="s">
        <v>93</v>
      </c>
      <c r="O22" s="77" t="s">
        <v>68</v>
      </c>
      <c r="P22" s="95">
        <v>796</v>
      </c>
      <c r="Q22" s="71" t="s">
        <v>81</v>
      </c>
      <c r="R22" s="80">
        <v>4</v>
      </c>
      <c r="S22" s="79">
        <v>20000</v>
      </c>
      <c r="T22" s="79">
        <f t="shared" ref="T22:T79" si="2">R22*S22</f>
        <v>80000</v>
      </c>
      <c r="U22" s="74">
        <f t="shared" si="1"/>
        <v>89600.000000000015</v>
      </c>
      <c r="V22" s="95"/>
      <c r="W22" s="95">
        <v>2014</v>
      </c>
      <c r="X22" s="95"/>
      <c r="Y22" s="30"/>
      <c r="Z22" s="31"/>
      <c r="AA22" s="31"/>
    </row>
    <row r="23" spans="1:27" s="58" customFormat="1" ht="126" customHeight="1">
      <c r="A23" s="95" t="s">
        <v>94</v>
      </c>
      <c r="B23" s="95" t="s">
        <v>28</v>
      </c>
      <c r="C23" s="78" t="s">
        <v>95</v>
      </c>
      <c r="D23" s="71" t="s">
        <v>96</v>
      </c>
      <c r="E23" s="82" t="s">
        <v>97</v>
      </c>
      <c r="F23" s="71" t="s">
        <v>76</v>
      </c>
      <c r="G23" s="67" t="s">
        <v>77</v>
      </c>
      <c r="H23" s="72">
        <v>0.6</v>
      </c>
      <c r="I23" s="95">
        <v>750000000</v>
      </c>
      <c r="J23" s="73" t="s">
        <v>34</v>
      </c>
      <c r="K23" s="73" t="s">
        <v>91</v>
      </c>
      <c r="L23" s="68" t="s">
        <v>98</v>
      </c>
      <c r="M23" s="95" t="s">
        <v>37</v>
      </c>
      <c r="N23" s="77" t="s">
        <v>93</v>
      </c>
      <c r="O23" s="77" t="s">
        <v>68</v>
      </c>
      <c r="P23" s="95">
        <v>796</v>
      </c>
      <c r="Q23" s="71" t="s">
        <v>81</v>
      </c>
      <c r="R23" s="71">
        <v>20</v>
      </c>
      <c r="S23" s="79">
        <v>48000</v>
      </c>
      <c r="T23" s="79">
        <f t="shared" si="2"/>
        <v>960000</v>
      </c>
      <c r="U23" s="74">
        <f t="shared" si="1"/>
        <v>1075200</v>
      </c>
      <c r="V23" s="95" t="s">
        <v>99</v>
      </c>
      <c r="W23" s="95">
        <v>2014</v>
      </c>
      <c r="X23" s="95"/>
      <c r="Y23" s="124"/>
      <c r="Z23" s="123"/>
      <c r="AA23" s="123"/>
    </row>
    <row r="24" spans="1:27" s="32" customFormat="1" ht="102.75" customHeight="1">
      <c r="A24" s="95" t="s">
        <v>100</v>
      </c>
      <c r="B24" s="95" t="s">
        <v>28</v>
      </c>
      <c r="C24" s="78" t="s">
        <v>101</v>
      </c>
      <c r="D24" s="71" t="s">
        <v>102</v>
      </c>
      <c r="E24" s="71" t="s">
        <v>103</v>
      </c>
      <c r="F24" s="71" t="s">
        <v>76</v>
      </c>
      <c r="G24" s="67" t="s">
        <v>77</v>
      </c>
      <c r="H24" s="72">
        <v>0</v>
      </c>
      <c r="I24" s="95">
        <v>750000000</v>
      </c>
      <c r="J24" s="73" t="s">
        <v>34</v>
      </c>
      <c r="K24" s="73" t="s">
        <v>91</v>
      </c>
      <c r="L24" s="68" t="s">
        <v>98</v>
      </c>
      <c r="M24" s="95" t="s">
        <v>37</v>
      </c>
      <c r="N24" s="77" t="s">
        <v>93</v>
      </c>
      <c r="O24" s="77" t="s">
        <v>68</v>
      </c>
      <c r="P24" s="95">
        <v>796</v>
      </c>
      <c r="Q24" s="71" t="s">
        <v>81</v>
      </c>
      <c r="R24" s="71">
        <v>8</v>
      </c>
      <c r="S24" s="81">
        <v>37800</v>
      </c>
      <c r="T24" s="79">
        <f t="shared" si="2"/>
        <v>302400</v>
      </c>
      <c r="U24" s="74">
        <f t="shared" si="1"/>
        <v>338688.00000000006</v>
      </c>
      <c r="V24" s="95"/>
      <c r="W24" s="95">
        <v>2014</v>
      </c>
      <c r="X24" s="95"/>
      <c r="Y24" s="33"/>
      <c r="Z24" s="31"/>
      <c r="AA24" s="31"/>
    </row>
    <row r="25" spans="1:27" s="32" customFormat="1" ht="121.5" customHeight="1">
      <c r="A25" s="95" t="s">
        <v>104</v>
      </c>
      <c r="B25" s="95" t="s">
        <v>28</v>
      </c>
      <c r="C25" s="78" t="s">
        <v>105</v>
      </c>
      <c r="D25" s="52" t="s">
        <v>106</v>
      </c>
      <c r="E25" s="53" t="s">
        <v>107</v>
      </c>
      <c r="F25" s="71" t="s">
        <v>76</v>
      </c>
      <c r="G25" s="67" t="s">
        <v>77</v>
      </c>
      <c r="H25" s="72">
        <v>0</v>
      </c>
      <c r="I25" s="95">
        <v>750000000</v>
      </c>
      <c r="J25" s="73" t="s">
        <v>34</v>
      </c>
      <c r="K25" s="73" t="s">
        <v>91</v>
      </c>
      <c r="L25" s="68" t="s">
        <v>92</v>
      </c>
      <c r="M25" s="95" t="s">
        <v>37</v>
      </c>
      <c r="N25" s="77" t="s">
        <v>93</v>
      </c>
      <c r="O25" s="77" t="s">
        <v>68</v>
      </c>
      <c r="P25" s="95">
        <v>796</v>
      </c>
      <c r="Q25" s="71" t="s">
        <v>81</v>
      </c>
      <c r="R25" s="71">
        <v>1</v>
      </c>
      <c r="S25" s="79">
        <v>84000</v>
      </c>
      <c r="T25" s="79">
        <f t="shared" si="2"/>
        <v>84000</v>
      </c>
      <c r="U25" s="74">
        <f t="shared" si="1"/>
        <v>94080.000000000015</v>
      </c>
      <c r="V25" s="95"/>
      <c r="W25" s="95">
        <v>2014</v>
      </c>
      <c r="X25" s="95"/>
      <c r="Y25" s="30"/>
      <c r="Z25" s="31"/>
      <c r="AA25" s="31"/>
    </row>
    <row r="26" spans="1:27" s="32" customFormat="1" ht="114" customHeight="1">
      <c r="A26" s="95" t="s">
        <v>108</v>
      </c>
      <c r="B26" s="95" t="s">
        <v>28</v>
      </c>
      <c r="C26" s="102" t="s">
        <v>109</v>
      </c>
      <c r="D26" s="82" t="s">
        <v>110</v>
      </c>
      <c r="E26" s="53" t="s">
        <v>111</v>
      </c>
      <c r="F26" s="71" t="s">
        <v>76</v>
      </c>
      <c r="G26" s="67" t="s">
        <v>77</v>
      </c>
      <c r="H26" s="72">
        <v>0</v>
      </c>
      <c r="I26" s="95">
        <v>750000000</v>
      </c>
      <c r="J26" s="73" t="s">
        <v>34</v>
      </c>
      <c r="K26" s="73" t="s">
        <v>91</v>
      </c>
      <c r="L26" s="68" t="s">
        <v>92</v>
      </c>
      <c r="M26" s="95" t="s">
        <v>37</v>
      </c>
      <c r="N26" s="77" t="s">
        <v>93</v>
      </c>
      <c r="O26" s="77" t="s">
        <v>68</v>
      </c>
      <c r="P26" s="95">
        <v>796</v>
      </c>
      <c r="Q26" s="71" t="s">
        <v>81</v>
      </c>
      <c r="R26" s="52">
        <v>1</v>
      </c>
      <c r="S26" s="79">
        <v>68000</v>
      </c>
      <c r="T26" s="79">
        <f t="shared" si="2"/>
        <v>68000</v>
      </c>
      <c r="U26" s="74">
        <f t="shared" si="1"/>
        <v>76160</v>
      </c>
      <c r="V26" s="95"/>
      <c r="W26" s="95">
        <v>2014</v>
      </c>
      <c r="X26" s="95"/>
      <c r="Y26" s="30"/>
      <c r="Z26" s="31"/>
      <c r="AA26" s="31"/>
    </row>
    <row r="27" spans="1:27" s="32" customFormat="1" ht="123" customHeight="1">
      <c r="A27" s="95" t="s">
        <v>112</v>
      </c>
      <c r="B27" s="95" t="s">
        <v>28</v>
      </c>
      <c r="C27" s="102" t="s">
        <v>113</v>
      </c>
      <c r="D27" s="82" t="s">
        <v>110</v>
      </c>
      <c r="E27" s="53" t="s">
        <v>114</v>
      </c>
      <c r="F27" s="71" t="s">
        <v>76</v>
      </c>
      <c r="G27" s="67" t="s">
        <v>77</v>
      </c>
      <c r="H27" s="72">
        <v>0</v>
      </c>
      <c r="I27" s="95">
        <v>750000000</v>
      </c>
      <c r="J27" s="73" t="s">
        <v>34</v>
      </c>
      <c r="K27" s="73" t="s">
        <v>91</v>
      </c>
      <c r="L27" s="68" t="s">
        <v>92</v>
      </c>
      <c r="M27" s="95" t="s">
        <v>37</v>
      </c>
      <c r="N27" s="77" t="s">
        <v>93</v>
      </c>
      <c r="O27" s="77" t="s">
        <v>68</v>
      </c>
      <c r="P27" s="95">
        <v>796</v>
      </c>
      <c r="Q27" s="71" t="s">
        <v>81</v>
      </c>
      <c r="R27" s="80">
        <v>2</v>
      </c>
      <c r="S27" s="79">
        <v>84000</v>
      </c>
      <c r="T27" s="79">
        <f t="shared" si="2"/>
        <v>168000</v>
      </c>
      <c r="U27" s="74">
        <f t="shared" si="1"/>
        <v>188160.00000000003</v>
      </c>
      <c r="V27" s="95"/>
      <c r="W27" s="95">
        <v>2014</v>
      </c>
      <c r="X27" s="95"/>
      <c r="Y27" s="30"/>
      <c r="Z27" s="31"/>
      <c r="AA27" s="31"/>
    </row>
    <row r="28" spans="1:27" s="32" customFormat="1" ht="132" customHeight="1">
      <c r="A28" s="95" t="s">
        <v>115</v>
      </c>
      <c r="B28" s="95" t="s">
        <v>28</v>
      </c>
      <c r="C28" s="102" t="s">
        <v>116</v>
      </c>
      <c r="D28" s="82" t="s">
        <v>110</v>
      </c>
      <c r="E28" s="53" t="s">
        <v>117</v>
      </c>
      <c r="F28" s="71" t="s">
        <v>76</v>
      </c>
      <c r="G28" s="67" t="s">
        <v>77</v>
      </c>
      <c r="H28" s="72">
        <v>0</v>
      </c>
      <c r="I28" s="95">
        <v>750000000</v>
      </c>
      <c r="J28" s="73" t="s">
        <v>34</v>
      </c>
      <c r="K28" s="73" t="s">
        <v>91</v>
      </c>
      <c r="L28" s="68" t="s">
        <v>92</v>
      </c>
      <c r="M28" s="95" t="s">
        <v>37</v>
      </c>
      <c r="N28" s="77" t="s">
        <v>93</v>
      </c>
      <c r="O28" s="77" t="s">
        <v>68</v>
      </c>
      <c r="P28" s="95">
        <v>796</v>
      </c>
      <c r="Q28" s="71" t="s">
        <v>81</v>
      </c>
      <c r="R28" s="80">
        <v>1</v>
      </c>
      <c r="S28" s="79">
        <v>68000</v>
      </c>
      <c r="T28" s="79">
        <f t="shared" si="2"/>
        <v>68000</v>
      </c>
      <c r="U28" s="74">
        <f t="shared" si="1"/>
        <v>76160</v>
      </c>
      <c r="V28" s="95"/>
      <c r="W28" s="95">
        <v>2014</v>
      </c>
      <c r="X28" s="95"/>
      <c r="Y28" s="30"/>
      <c r="Z28" s="31"/>
      <c r="AA28" s="31"/>
    </row>
    <row r="29" spans="1:27" s="32" customFormat="1" ht="136.5" customHeight="1">
      <c r="A29" s="95" t="s">
        <v>118</v>
      </c>
      <c r="B29" s="95" t="s">
        <v>28</v>
      </c>
      <c r="C29" s="78" t="s">
        <v>119</v>
      </c>
      <c r="D29" s="82" t="s">
        <v>110</v>
      </c>
      <c r="E29" s="53" t="s">
        <v>120</v>
      </c>
      <c r="F29" s="71" t="s">
        <v>76</v>
      </c>
      <c r="G29" s="67" t="s">
        <v>77</v>
      </c>
      <c r="H29" s="72">
        <v>0</v>
      </c>
      <c r="I29" s="95">
        <v>750000000</v>
      </c>
      <c r="J29" s="73" t="s">
        <v>34</v>
      </c>
      <c r="K29" s="73" t="s">
        <v>91</v>
      </c>
      <c r="L29" s="68" t="s">
        <v>92</v>
      </c>
      <c r="M29" s="95" t="s">
        <v>37</v>
      </c>
      <c r="N29" s="77" t="s">
        <v>93</v>
      </c>
      <c r="O29" s="77" t="s">
        <v>68</v>
      </c>
      <c r="P29" s="95">
        <v>796</v>
      </c>
      <c r="Q29" s="71" t="s">
        <v>81</v>
      </c>
      <c r="R29" s="80">
        <v>1</v>
      </c>
      <c r="S29" s="79">
        <v>84000</v>
      </c>
      <c r="T29" s="79">
        <f t="shared" si="2"/>
        <v>84000</v>
      </c>
      <c r="U29" s="74">
        <f t="shared" si="1"/>
        <v>94080.000000000015</v>
      </c>
      <c r="V29" s="95"/>
      <c r="W29" s="95">
        <v>2014</v>
      </c>
      <c r="X29" s="95"/>
      <c r="Y29" s="30"/>
      <c r="Z29" s="31"/>
      <c r="AA29" s="31"/>
    </row>
    <row r="30" spans="1:27" s="32" customFormat="1" ht="121.5" customHeight="1">
      <c r="A30" s="95" t="s">
        <v>121</v>
      </c>
      <c r="B30" s="95" t="s">
        <v>28</v>
      </c>
      <c r="C30" s="102" t="s">
        <v>122</v>
      </c>
      <c r="D30" s="80" t="s">
        <v>123</v>
      </c>
      <c r="E30" s="53" t="s">
        <v>124</v>
      </c>
      <c r="F30" s="71" t="s">
        <v>76</v>
      </c>
      <c r="G30" s="67" t="s">
        <v>77</v>
      </c>
      <c r="H30" s="72">
        <v>0</v>
      </c>
      <c r="I30" s="95">
        <v>750000000</v>
      </c>
      <c r="J30" s="73" t="s">
        <v>34</v>
      </c>
      <c r="K30" s="73" t="s">
        <v>91</v>
      </c>
      <c r="L30" s="68" t="s">
        <v>92</v>
      </c>
      <c r="M30" s="95" t="s">
        <v>37</v>
      </c>
      <c r="N30" s="77" t="s">
        <v>93</v>
      </c>
      <c r="O30" s="77" t="s">
        <v>68</v>
      </c>
      <c r="P30" s="95">
        <v>796</v>
      </c>
      <c r="Q30" s="71" t="s">
        <v>81</v>
      </c>
      <c r="R30" s="80">
        <v>10</v>
      </c>
      <c r="S30" s="79">
        <v>14300</v>
      </c>
      <c r="T30" s="79">
        <f t="shared" si="2"/>
        <v>143000</v>
      </c>
      <c r="U30" s="74">
        <f t="shared" si="1"/>
        <v>160160.00000000003</v>
      </c>
      <c r="V30" s="95"/>
      <c r="W30" s="95">
        <v>2014</v>
      </c>
      <c r="X30" s="95"/>
      <c r="Y30" s="30"/>
      <c r="Z30" s="31"/>
      <c r="AA30" s="31"/>
    </row>
    <row r="31" spans="1:27" s="58" customFormat="1" ht="137.25" customHeight="1">
      <c r="A31" s="95" t="s">
        <v>125</v>
      </c>
      <c r="B31" s="95" t="s">
        <v>28</v>
      </c>
      <c r="C31" s="102" t="s">
        <v>126</v>
      </c>
      <c r="D31" s="80" t="s">
        <v>127</v>
      </c>
      <c r="E31" s="80" t="s">
        <v>128</v>
      </c>
      <c r="F31" s="71" t="s">
        <v>76</v>
      </c>
      <c r="G31" s="67" t="s">
        <v>77</v>
      </c>
      <c r="H31" s="72">
        <v>0</v>
      </c>
      <c r="I31" s="95">
        <v>750000000</v>
      </c>
      <c r="J31" s="73" t="s">
        <v>34</v>
      </c>
      <c r="K31" s="73" t="s">
        <v>91</v>
      </c>
      <c r="L31" s="68" t="s">
        <v>92</v>
      </c>
      <c r="M31" s="95" t="s">
        <v>37</v>
      </c>
      <c r="N31" s="77" t="s">
        <v>93</v>
      </c>
      <c r="O31" s="77" t="s">
        <v>68</v>
      </c>
      <c r="P31" s="95">
        <v>796</v>
      </c>
      <c r="Q31" s="71" t="s">
        <v>81</v>
      </c>
      <c r="R31" s="80">
        <v>3</v>
      </c>
      <c r="S31" s="79">
        <v>19800</v>
      </c>
      <c r="T31" s="79">
        <f t="shared" si="2"/>
        <v>59400</v>
      </c>
      <c r="U31" s="74">
        <f t="shared" si="1"/>
        <v>66528</v>
      </c>
      <c r="V31" s="95"/>
      <c r="W31" s="95">
        <v>2014</v>
      </c>
      <c r="X31" s="95"/>
      <c r="Y31" s="124"/>
      <c r="Z31" s="123"/>
      <c r="AA31" s="123"/>
    </row>
    <row r="32" spans="1:27" s="58" customFormat="1" ht="111.75" customHeight="1">
      <c r="A32" s="95" t="s">
        <v>129</v>
      </c>
      <c r="B32" s="95" t="s">
        <v>28</v>
      </c>
      <c r="C32" s="102" t="s">
        <v>130</v>
      </c>
      <c r="D32" s="80" t="s">
        <v>127</v>
      </c>
      <c r="E32" s="80" t="s">
        <v>131</v>
      </c>
      <c r="F32" s="71" t="s">
        <v>76</v>
      </c>
      <c r="G32" s="67" t="s">
        <v>77</v>
      </c>
      <c r="H32" s="72">
        <v>0</v>
      </c>
      <c r="I32" s="95">
        <v>750000000</v>
      </c>
      <c r="J32" s="73" t="s">
        <v>34</v>
      </c>
      <c r="K32" s="73" t="s">
        <v>91</v>
      </c>
      <c r="L32" s="68" t="s">
        <v>92</v>
      </c>
      <c r="M32" s="95" t="s">
        <v>37</v>
      </c>
      <c r="N32" s="77" t="s">
        <v>93</v>
      </c>
      <c r="O32" s="77" t="s">
        <v>68</v>
      </c>
      <c r="P32" s="95">
        <v>796</v>
      </c>
      <c r="Q32" s="71" t="s">
        <v>81</v>
      </c>
      <c r="R32" s="80">
        <v>3</v>
      </c>
      <c r="S32" s="79">
        <v>12300</v>
      </c>
      <c r="T32" s="79">
        <f t="shared" si="2"/>
        <v>36900</v>
      </c>
      <c r="U32" s="74">
        <f t="shared" si="1"/>
        <v>41328.000000000007</v>
      </c>
      <c r="V32" s="95"/>
      <c r="W32" s="95">
        <v>2014</v>
      </c>
      <c r="X32" s="95"/>
      <c r="Y32" s="124"/>
      <c r="Z32" s="123"/>
      <c r="AA32" s="123"/>
    </row>
    <row r="33" spans="1:27" s="32" customFormat="1" ht="120" customHeight="1">
      <c r="A33" s="95" t="s">
        <v>132</v>
      </c>
      <c r="B33" s="95" t="s">
        <v>28</v>
      </c>
      <c r="C33" s="102" t="s">
        <v>133</v>
      </c>
      <c r="D33" s="52" t="s">
        <v>127</v>
      </c>
      <c r="E33" s="80" t="s">
        <v>134</v>
      </c>
      <c r="F33" s="71" t="s">
        <v>76</v>
      </c>
      <c r="G33" s="67" t="s">
        <v>77</v>
      </c>
      <c r="H33" s="72">
        <v>0</v>
      </c>
      <c r="I33" s="95">
        <v>750000000</v>
      </c>
      <c r="J33" s="73" t="s">
        <v>34</v>
      </c>
      <c r="K33" s="73" t="s">
        <v>91</v>
      </c>
      <c r="L33" s="68" t="s">
        <v>92</v>
      </c>
      <c r="M33" s="95" t="s">
        <v>37</v>
      </c>
      <c r="N33" s="77" t="s">
        <v>93</v>
      </c>
      <c r="O33" s="77" t="s">
        <v>68</v>
      </c>
      <c r="P33" s="95">
        <v>796</v>
      </c>
      <c r="Q33" s="71" t="s">
        <v>81</v>
      </c>
      <c r="R33" s="80">
        <v>1</v>
      </c>
      <c r="S33" s="79">
        <v>13500</v>
      </c>
      <c r="T33" s="79">
        <f t="shared" si="2"/>
        <v>13500</v>
      </c>
      <c r="U33" s="74">
        <f t="shared" si="1"/>
        <v>15120.000000000002</v>
      </c>
      <c r="V33" s="95"/>
      <c r="W33" s="95">
        <v>2014</v>
      </c>
      <c r="X33" s="95"/>
      <c r="Y33" s="30"/>
      <c r="Z33" s="31"/>
      <c r="AA33" s="31"/>
    </row>
    <row r="34" spans="1:27" s="32" customFormat="1" ht="120" customHeight="1">
      <c r="A34" s="95" t="s">
        <v>135</v>
      </c>
      <c r="B34" s="95" t="s">
        <v>28</v>
      </c>
      <c r="C34" s="78" t="s">
        <v>136</v>
      </c>
      <c r="D34" s="82" t="s">
        <v>110</v>
      </c>
      <c r="E34" s="53" t="s">
        <v>137</v>
      </c>
      <c r="F34" s="71" t="s">
        <v>76</v>
      </c>
      <c r="G34" s="67" t="s">
        <v>77</v>
      </c>
      <c r="H34" s="72">
        <v>0</v>
      </c>
      <c r="I34" s="95">
        <v>750000000</v>
      </c>
      <c r="J34" s="73" t="s">
        <v>34</v>
      </c>
      <c r="K34" s="73" t="s">
        <v>91</v>
      </c>
      <c r="L34" s="68" t="s">
        <v>92</v>
      </c>
      <c r="M34" s="95" t="s">
        <v>37</v>
      </c>
      <c r="N34" s="77" t="s">
        <v>93</v>
      </c>
      <c r="O34" s="77" t="s">
        <v>68</v>
      </c>
      <c r="P34" s="95">
        <v>796</v>
      </c>
      <c r="Q34" s="71" t="s">
        <v>81</v>
      </c>
      <c r="R34" s="80">
        <v>2</v>
      </c>
      <c r="S34" s="79">
        <v>12650</v>
      </c>
      <c r="T34" s="79">
        <f t="shared" si="2"/>
        <v>25300</v>
      </c>
      <c r="U34" s="74">
        <f t="shared" si="1"/>
        <v>28336.000000000004</v>
      </c>
      <c r="V34" s="95"/>
      <c r="W34" s="95">
        <v>2014</v>
      </c>
      <c r="X34" s="95"/>
      <c r="Y34" s="30"/>
      <c r="Z34" s="31"/>
      <c r="AA34" s="31"/>
    </row>
    <row r="35" spans="1:27" s="32" customFormat="1" ht="126" customHeight="1">
      <c r="A35" s="95" t="s">
        <v>138</v>
      </c>
      <c r="B35" s="95" t="s">
        <v>28</v>
      </c>
      <c r="C35" s="103" t="s">
        <v>139</v>
      </c>
      <c r="D35" s="54" t="s">
        <v>140</v>
      </c>
      <c r="E35" s="53" t="s">
        <v>141</v>
      </c>
      <c r="F35" s="71" t="s">
        <v>76</v>
      </c>
      <c r="G35" s="67" t="s">
        <v>77</v>
      </c>
      <c r="H35" s="72">
        <v>0.5</v>
      </c>
      <c r="I35" s="95">
        <v>750000000</v>
      </c>
      <c r="J35" s="73" t="s">
        <v>34</v>
      </c>
      <c r="K35" s="73" t="s">
        <v>91</v>
      </c>
      <c r="L35" s="68" t="s">
        <v>92</v>
      </c>
      <c r="M35" s="95" t="s">
        <v>37</v>
      </c>
      <c r="N35" s="77" t="s">
        <v>93</v>
      </c>
      <c r="O35" s="77" t="s">
        <v>68</v>
      </c>
      <c r="P35" s="95">
        <v>796</v>
      </c>
      <c r="Q35" s="54" t="s">
        <v>81</v>
      </c>
      <c r="R35" s="83">
        <v>50</v>
      </c>
      <c r="S35" s="79">
        <v>500</v>
      </c>
      <c r="T35" s="79">
        <f t="shared" si="2"/>
        <v>25000</v>
      </c>
      <c r="U35" s="74">
        <f t="shared" si="1"/>
        <v>28000.000000000004</v>
      </c>
      <c r="V35" s="95"/>
      <c r="W35" s="95">
        <v>2014</v>
      </c>
      <c r="X35" s="95"/>
      <c r="Y35" s="30"/>
      <c r="Z35" s="31"/>
      <c r="AA35" s="31"/>
    </row>
    <row r="36" spans="1:27" s="32" customFormat="1" ht="120.75" customHeight="1">
      <c r="A36" s="95" t="s">
        <v>142</v>
      </c>
      <c r="B36" s="95" t="s">
        <v>28</v>
      </c>
      <c r="C36" s="78" t="s">
        <v>143</v>
      </c>
      <c r="D36" s="80" t="s">
        <v>144</v>
      </c>
      <c r="E36" s="53" t="s">
        <v>145</v>
      </c>
      <c r="F36" s="71" t="s">
        <v>76</v>
      </c>
      <c r="G36" s="67" t="s">
        <v>77</v>
      </c>
      <c r="H36" s="72">
        <v>0</v>
      </c>
      <c r="I36" s="95">
        <v>750000000</v>
      </c>
      <c r="J36" s="73" t="s">
        <v>34</v>
      </c>
      <c r="K36" s="73" t="s">
        <v>91</v>
      </c>
      <c r="L36" s="68" t="s">
        <v>92</v>
      </c>
      <c r="M36" s="95" t="s">
        <v>37</v>
      </c>
      <c r="N36" s="77" t="s">
        <v>93</v>
      </c>
      <c r="O36" s="77" t="s">
        <v>68</v>
      </c>
      <c r="P36" s="95">
        <v>166</v>
      </c>
      <c r="Q36" s="80" t="s">
        <v>146</v>
      </c>
      <c r="R36" s="52">
        <v>0.96</v>
      </c>
      <c r="S36" s="79">
        <v>7300</v>
      </c>
      <c r="T36" s="79">
        <f t="shared" si="2"/>
        <v>7008</v>
      </c>
      <c r="U36" s="74">
        <f t="shared" si="1"/>
        <v>7848.9600000000009</v>
      </c>
      <c r="V36" s="95"/>
      <c r="W36" s="95">
        <v>2014</v>
      </c>
      <c r="X36" s="95"/>
      <c r="Y36" s="30"/>
      <c r="Z36" s="31"/>
      <c r="AA36" s="31"/>
    </row>
    <row r="37" spans="1:27" s="58" customFormat="1" ht="139.5" customHeight="1">
      <c r="A37" s="95" t="s">
        <v>147</v>
      </c>
      <c r="B37" s="95" t="s">
        <v>28</v>
      </c>
      <c r="C37" s="78" t="s">
        <v>148</v>
      </c>
      <c r="D37" s="80" t="s">
        <v>149</v>
      </c>
      <c r="E37" s="129" t="s">
        <v>150</v>
      </c>
      <c r="F37" s="71" t="s">
        <v>76</v>
      </c>
      <c r="G37" s="67" t="s">
        <v>77</v>
      </c>
      <c r="H37" s="72">
        <v>0.5</v>
      </c>
      <c r="I37" s="95">
        <v>750000000</v>
      </c>
      <c r="J37" s="73" t="s">
        <v>34</v>
      </c>
      <c r="K37" s="73" t="s">
        <v>91</v>
      </c>
      <c r="L37" s="68" t="s">
        <v>92</v>
      </c>
      <c r="M37" s="95" t="s">
        <v>37</v>
      </c>
      <c r="N37" s="77" t="s">
        <v>93</v>
      </c>
      <c r="O37" s="77" t="s">
        <v>68</v>
      </c>
      <c r="P37" s="95">
        <v>796</v>
      </c>
      <c r="Q37" s="54" t="s">
        <v>81</v>
      </c>
      <c r="R37" s="80">
        <v>12</v>
      </c>
      <c r="S37" s="79">
        <v>15000</v>
      </c>
      <c r="T37" s="79">
        <f t="shared" si="2"/>
        <v>180000</v>
      </c>
      <c r="U37" s="74">
        <f t="shared" si="1"/>
        <v>201600.00000000003</v>
      </c>
      <c r="V37" s="95"/>
      <c r="W37" s="95">
        <v>2014</v>
      </c>
      <c r="X37" s="95"/>
      <c r="Y37" s="124"/>
      <c r="Z37" s="123"/>
      <c r="AA37" s="123"/>
    </row>
    <row r="38" spans="1:27" s="17" customFormat="1" ht="109.5" customHeight="1">
      <c r="A38" s="95" t="s">
        <v>151</v>
      </c>
      <c r="B38" s="95" t="s">
        <v>28</v>
      </c>
      <c r="C38" s="78" t="s">
        <v>152</v>
      </c>
      <c r="D38" s="80" t="s">
        <v>153</v>
      </c>
      <c r="E38" s="71" t="s">
        <v>154</v>
      </c>
      <c r="F38" s="71" t="s">
        <v>76</v>
      </c>
      <c r="G38" s="67" t="s">
        <v>77</v>
      </c>
      <c r="H38" s="72">
        <v>0</v>
      </c>
      <c r="I38" s="95">
        <v>750000000</v>
      </c>
      <c r="J38" s="73" t="s">
        <v>34</v>
      </c>
      <c r="K38" s="73" t="s">
        <v>91</v>
      </c>
      <c r="L38" s="68" t="s">
        <v>79</v>
      </c>
      <c r="M38" s="95" t="s">
        <v>37</v>
      </c>
      <c r="N38" s="77" t="s">
        <v>93</v>
      </c>
      <c r="O38" s="77" t="s">
        <v>68</v>
      </c>
      <c r="P38" s="95">
        <v>796</v>
      </c>
      <c r="Q38" s="80" t="s">
        <v>81</v>
      </c>
      <c r="R38" s="89">
        <v>2</v>
      </c>
      <c r="S38" s="79">
        <v>1400</v>
      </c>
      <c r="T38" s="79">
        <f t="shared" si="2"/>
        <v>2800</v>
      </c>
      <c r="U38" s="74">
        <f t="shared" si="1"/>
        <v>3136.0000000000005</v>
      </c>
      <c r="V38" s="95"/>
      <c r="W38" s="95">
        <v>2014</v>
      </c>
      <c r="X38" s="95"/>
      <c r="Y38" s="18"/>
      <c r="Z38" s="19"/>
      <c r="AA38" s="19"/>
    </row>
    <row r="39" spans="1:27" s="17" customFormat="1" ht="110.25" customHeight="1">
      <c r="A39" s="95" t="s">
        <v>155</v>
      </c>
      <c r="B39" s="95" t="s">
        <v>28</v>
      </c>
      <c r="C39" s="78" t="s">
        <v>152</v>
      </c>
      <c r="D39" s="80" t="s">
        <v>153</v>
      </c>
      <c r="E39" s="71" t="s">
        <v>154</v>
      </c>
      <c r="F39" s="71" t="s">
        <v>76</v>
      </c>
      <c r="G39" s="67" t="s">
        <v>77</v>
      </c>
      <c r="H39" s="72">
        <v>0</v>
      </c>
      <c r="I39" s="95">
        <v>750000000</v>
      </c>
      <c r="J39" s="73" t="s">
        <v>34</v>
      </c>
      <c r="K39" s="73" t="s">
        <v>91</v>
      </c>
      <c r="L39" s="68" t="s">
        <v>79</v>
      </c>
      <c r="M39" s="95" t="s">
        <v>37</v>
      </c>
      <c r="N39" s="77" t="s">
        <v>93</v>
      </c>
      <c r="O39" s="77" t="s">
        <v>68</v>
      </c>
      <c r="P39" s="95">
        <v>796</v>
      </c>
      <c r="Q39" s="80" t="s">
        <v>81</v>
      </c>
      <c r="R39" s="89">
        <v>2</v>
      </c>
      <c r="S39" s="79">
        <v>4100</v>
      </c>
      <c r="T39" s="79">
        <f t="shared" si="2"/>
        <v>8200</v>
      </c>
      <c r="U39" s="74">
        <f t="shared" si="1"/>
        <v>9184</v>
      </c>
      <c r="V39" s="95"/>
      <c r="W39" s="95">
        <v>2014</v>
      </c>
      <c r="X39" s="95"/>
      <c r="Y39" s="18"/>
      <c r="Z39" s="19"/>
      <c r="AA39" s="19"/>
    </row>
    <row r="40" spans="1:27" s="17" customFormat="1" ht="118.5" customHeight="1">
      <c r="A40" s="95" t="s">
        <v>156</v>
      </c>
      <c r="B40" s="95" t="s">
        <v>28</v>
      </c>
      <c r="C40" s="78" t="s">
        <v>152</v>
      </c>
      <c r="D40" s="80" t="s">
        <v>153</v>
      </c>
      <c r="E40" s="71" t="s">
        <v>154</v>
      </c>
      <c r="F40" s="71" t="s">
        <v>76</v>
      </c>
      <c r="G40" s="67" t="s">
        <v>77</v>
      </c>
      <c r="H40" s="72">
        <v>0</v>
      </c>
      <c r="I40" s="95">
        <v>750000000</v>
      </c>
      <c r="J40" s="73" t="s">
        <v>34</v>
      </c>
      <c r="K40" s="73" t="s">
        <v>91</v>
      </c>
      <c r="L40" s="68" t="s">
        <v>79</v>
      </c>
      <c r="M40" s="95" t="s">
        <v>37</v>
      </c>
      <c r="N40" s="77" t="s">
        <v>93</v>
      </c>
      <c r="O40" s="77" t="s">
        <v>68</v>
      </c>
      <c r="P40" s="95">
        <v>796</v>
      </c>
      <c r="Q40" s="56" t="s">
        <v>81</v>
      </c>
      <c r="R40" s="89">
        <v>2</v>
      </c>
      <c r="S40" s="79">
        <v>7300</v>
      </c>
      <c r="T40" s="79">
        <f t="shared" si="2"/>
        <v>14600</v>
      </c>
      <c r="U40" s="74">
        <f t="shared" si="1"/>
        <v>16352.000000000002</v>
      </c>
      <c r="V40" s="95"/>
      <c r="W40" s="95">
        <v>2014</v>
      </c>
      <c r="X40" s="95"/>
      <c r="Y40" s="18"/>
      <c r="Z40" s="19"/>
      <c r="AA40" s="19"/>
    </row>
    <row r="41" spans="1:27" s="128" customFormat="1" ht="144.75" customHeight="1">
      <c r="A41" s="95" t="s">
        <v>157</v>
      </c>
      <c r="B41" s="95" t="s">
        <v>28</v>
      </c>
      <c r="C41" s="130" t="s">
        <v>158</v>
      </c>
      <c r="D41" s="80" t="s">
        <v>159</v>
      </c>
      <c r="E41" s="80" t="s">
        <v>160</v>
      </c>
      <c r="F41" s="71" t="s">
        <v>76</v>
      </c>
      <c r="G41" s="67" t="s">
        <v>64</v>
      </c>
      <c r="H41" s="72">
        <v>0</v>
      </c>
      <c r="I41" s="95">
        <v>750000000</v>
      </c>
      <c r="J41" s="73" t="s">
        <v>34</v>
      </c>
      <c r="K41" s="73" t="s">
        <v>91</v>
      </c>
      <c r="L41" s="84" t="s">
        <v>92</v>
      </c>
      <c r="M41" s="95" t="s">
        <v>37</v>
      </c>
      <c r="N41" s="77" t="s">
        <v>93</v>
      </c>
      <c r="O41" s="77" t="s">
        <v>68</v>
      </c>
      <c r="P41" s="95">
        <v>796</v>
      </c>
      <c r="Q41" s="54" t="s">
        <v>81</v>
      </c>
      <c r="R41" s="80">
        <v>2</v>
      </c>
      <c r="S41" s="79">
        <v>590000</v>
      </c>
      <c r="T41" s="79">
        <f t="shared" si="2"/>
        <v>1180000</v>
      </c>
      <c r="U41" s="74">
        <f t="shared" si="1"/>
        <v>1321600.0000000002</v>
      </c>
      <c r="V41" s="95"/>
      <c r="W41" s="95">
        <v>2014</v>
      </c>
      <c r="X41" s="95"/>
      <c r="Y41" s="126"/>
      <c r="Z41" s="127"/>
      <c r="AA41" s="127"/>
    </row>
    <row r="42" spans="1:27" s="32" customFormat="1" ht="129.75" customHeight="1">
      <c r="A42" s="95" t="s">
        <v>161</v>
      </c>
      <c r="B42" s="95" t="s">
        <v>28</v>
      </c>
      <c r="C42" s="78" t="s">
        <v>162</v>
      </c>
      <c r="D42" s="80" t="s">
        <v>163</v>
      </c>
      <c r="E42" s="86" t="s">
        <v>164</v>
      </c>
      <c r="F42" s="71" t="s">
        <v>76</v>
      </c>
      <c r="G42" s="67" t="s">
        <v>64</v>
      </c>
      <c r="H42" s="72">
        <v>0</v>
      </c>
      <c r="I42" s="95">
        <v>750000000</v>
      </c>
      <c r="J42" s="73" t="s">
        <v>34</v>
      </c>
      <c r="K42" s="73" t="s">
        <v>91</v>
      </c>
      <c r="L42" s="68" t="s">
        <v>92</v>
      </c>
      <c r="M42" s="95" t="s">
        <v>37</v>
      </c>
      <c r="N42" s="77" t="s">
        <v>93</v>
      </c>
      <c r="O42" s="77" t="s">
        <v>68</v>
      </c>
      <c r="P42" s="95">
        <v>796</v>
      </c>
      <c r="Q42" s="80" t="s">
        <v>81</v>
      </c>
      <c r="R42" s="71">
        <v>6</v>
      </c>
      <c r="S42" s="79">
        <v>2970000</v>
      </c>
      <c r="T42" s="79">
        <f t="shared" si="2"/>
        <v>17820000</v>
      </c>
      <c r="U42" s="74">
        <f t="shared" si="1"/>
        <v>19958400.000000004</v>
      </c>
      <c r="V42" s="95"/>
      <c r="W42" s="95">
        <v>2014</v>
      </c>
      <c r="X42" s="95"/>
      <c r="Y42" s="30"/>
      <c r="Z42" s="31"/>
      <c r="AA42" s="31"/>
    </row>
    <row r="43" spans="1:27" s="17" customFormat="1" ht="108" customHeight="1">
      <c r="A43" s="95" t="s">
        <v>165</v>
      </c>
      <c r="B43" s="95" t="s">
        <v>28</v>
      </c>
      <c r="C43" s="76" t="s">
        <v>166</v>
      </c>
      <c r="D43" s="80" t="s">
        <v>167</v>
      </c>
      <c r="E43" s="71" t="s">
        <v>168</v>
      </c>
      <c r="F43" s="71" t="s">
        <v>76</v>
      </c>
      <c r="G43" s="67" t="s">
        <v>77</v>
      </c>
      <c r="H43" s="72">
        <v>0</v>
      </c>
      <c r="I43" s="95">
        <v>750000000</v>
      </c>
      <c r="J43" s="73" t="s">
        <v>34</v>
      </c>
      <c r="K43" s="73" t="s">
        <v>78</v>
      </c>
      <c r="L43" s="68" t="s">
        <v>79</v>
      </c>
      <c r="M43" s="95" t="s">
        <v>37</v>
      </c>
      <c r="N43" s="77" t="s">
        <v>169</v>
      </c>
      <c r="O43" s="77" t="s">
        <v>68</v>
      </c>
      <c r="P43" s="95">
        <v>796</v>
      </c>
      <c r="Q43" s="80" t="s">
        <v>81</v>
      </c>
      <c r="R43" s="89">
        <v>2</v>
      </c>
      <c r="S43" s="79">
        <v>93169.640199999994</v>
      </c>
      <c r="T43" s="79">
        <v>186339.29</v>
      </c>
      <c r="U43" s="74">
        <v>208700</v>
      </c>
      <c r="V43" s="95"/>
      <c r="W43" s="95">
        <v>2014</v>
      </c>
      <c r="X43" s="95"/>
      <c r="Y43" s="18"/>
      <c r="Z43" s="19"/>
      <c r="AA43" s="19"/>
    </row>
    <row r="44" spans="1:27" s="32" customFormat="1" ht="110.25" customHeight="1">
      <c r="A44" s="95" t="s">
        <v>170</v>
      </c>
      <c r="B44" s="95" t="s">
        <v>28</v>
      </c>
      <c r="C44" s="78" t="s">
        <v>171</v>
      </c>
      <c r="D44" s="71" t="s">
        <v>172</v>
      </c>
      <c r="E44" s="71" t="s">
        <v>173</v>
      </c>
      <c r="F44" s="71" t="s">
        <v>76</v>
      </c>
      <c r="G44" s="67" t="s">
        <v>77</v>
      </c>
      <c r="H44" s="72">
        <v>0</v>
      </c>
      <c r="I44" s="95">
        <v>750000000</v>
      </c>
      <c r="J44" s="73" t="s">
        <v>34</v>
      </c>
      <c r="K44" s="73" t="s">
        <v>91</v>
      </c>
      <c r="L44" s="68" t="s">
        <v>98</v>
      </c>
      <c r="M44" s="95" t="s">
        <v>37</v>
      </c>
      <c r="N44" s="77" t="s">
        <v>93</v>
      </c>
      <c r="O44" s="77" t="s">
        <v>68</v>
      </c>
      <c r="P44" s="95">
        <v>796</v>
      </c>
      <c r="Q44" s="80" t="s">
        <v>81</v>
      </c>
      <c r="R44" s="71">
        <v>1</v>
      </c>
      <c r="S44" s="79">
        <v>468000</v>
      </c>
      <c r="T44" s="79">
        <f t="shared" si="2"/>
        <v>468000</v>
      </c>
      <c r="U44" s="74">
        <f t="shared" si="1"/>
        <v>524160.00000000006</v>
      </c>
      <c r="V44" s="95"/>
      <c r="W44" s="95">
        <v>2014</v>
      </c>
      <c r="X44" s="95"/>
      <c r="Y44" s="30"/>
      <c r="Z44" s="31"/>
      <c r="AA44" s="31"/>
    </row>
    <row r="45" spans="1:27" s="32" customFormat="1" ht="97.5" customHeight="1">
      <c r="A45" s="95" t="s">
        <v>174</v>
      </c>
      <c r="B45" s="95" t="s">
        <v>28</v>
      </c>
      <c r="C45" s="78" t="s">
        <v>175</v>
      </c>
      <c r="D45" s="80" t="s">
        <v>176</v>
      </c>
      <c r="E45" s="82" t="s">
        <v>177</v>
      </c>
      <c r="F45" s="71" t="s">
        <v>76</v>
      </c>
      <c r="G45" s="67" t="s">
        <v>77</v>
      </c>
      <c r="H45" s="72">
        <v>0</v>
      </c>
      <c r="I45" s="95">
        <v>750000000</v>
      </c>
      <c r="J45" s="73" t="s">
        <v>34</v>
      </c>
      <c r="K45" s="73" t="s">
        <v>91</v>
      </c>
      <c r="L45" s="68" t="s">
        <v>98</v>
      </c>
      <c r="M45" s="95" t="s">
        <v>37</v>
      </c>
      <c r="N45" s="77" t="s">
        <v>93</v>
      </c>
      <c r="O45" s="77" t="s">
        <v>68</v>
      </c>
      <c r="P45" s="95">
        <v>796</v>
      </c>
      <c r="Q45" s="54" t="s">
        <v>81</v>
      </c>
      <c r="R45" s="71">
        <v>1</v>
      </c>
      <c r="S45" s="91">
        <v>780000</v>
      </c>
      <c r="T45" s="79">
        <f t="shared" si="2"/>
        <v>780000</v>
      </c>
      <c r="U45" s="74">
        <f t="shared" si="1"/>
        <v>873600.00000000012</v>
      </c>
      <c r="V45" s="95"/>
      <c r="W45" s="95">
        <v>2014</v>
      </c>
      <c r="X45" s="95"/>
      <c r="Y45" s="35"/>
      <c r="Z45" s="31"/>
      <c r="AA45" s="31"/>
    </row>
    <row r="46" spans="1:27" s="58" customFormat="1" ht="129.75" customHeight="1">
      <c r="A46" s="95" t="s">
        <v>178</v>
      </c>
      <c r="B46" s="95" t="s">
        <v>28</v>
      </c>
      <c r="C46" s="78" t="s">
        <v>179</v>
      </c>
      <c r="D46" s="80" t="s">
        <v>180</v>
      </c>
      <c r="E46" s="71" t="s">
        <v>181</v>
      </c>
      <c r="F46" s="71" t="s">
        <v>76</v>
      </c>
      <c r="G46" s="67" t="s">
        <v>77</v>
      </c>
      <c r="H46" s="72">
        <v>0</v>
      </c>
      <c r="I46" s="95">
        <v>750000000</v>
      </c>
      <c r="J46" s="73" t="s">
        <v>34</v>
      </c>
      <c r="K46" s="73" t="s">
        <v>91</v>
      </c>
      <c r="L46" s="68" t="s">
        <v>98</v>
      </c>
      <c r="M46" s="95" t="s">
        <v>37</v>
      </c>
      <c r="N46" s="77" t="s">
        <v>93</v>
      </c>
      <c r="O46" s="77" t="s">
        <v>68</v>
      </c>
      <c r="P46" s="95">
        <v>796</v>
      </c>
      <c r="Q46" s="80" t="s">
        <v>81</v>
      </c>
      <c r="R46" s="71">
        <v>2</v>
      </c>
      <c r="S46" s="79">
        <v>780000</v>
      </c>
      <c r="T46" s="79">
        <f t="shared" si="2"/>
        <v>1560000</v>
      </c>
      <c r="U46" s="74">
        <f t="shared" si="1"/>
        <v>1747200.0000000002</v>
      </c>
      <c r="V46" s="95"/>
      <c r="W46" s="95">
        <v>2014</v>
      </c>
      <c r="X46" s="95"/>
      <c r="Y46" s="124"/>
      <c r="Z46" s="123"/>
      <c r="AA46" s="123"/>
    </row>
    <row r="47" spans="1:27" s="17" customFormat="1" ht="114" customHeight="1">
      <c r="A47" s="95" t="s">
        <v>182</v>
      </c>
      <c r="B47" s="95" t="s">
        <v>28</v>
      </c>
      <c r="C47" s="82" t="s">
        <v>183</v>
      </c>
      <c r="D47" s="82" t="s">
        <v>184</v>
      </c>
      <c r="E47" s="71" t="s">
        <v>185</v>
      </c>
      <c r="F47" s="71" t="s">
        <v>76</v>
      </c>
      <c r="G47" s="67" t="s">
        <v>77</v>
      </c>
      <c r="H47" s="72">
        <v>0</v>
      </c>
      <c r="I47" s="95">
        <v>750000000</v>
      </c>
      <c r="J47" s="73" t="s">
        <v>34</v>
      </c>
      <c r="K47" s="73" t="s">
        <v>78</v>
      </c>
      <c r="L47" s="68" t="s">
        <v>79</v>
      </c>
      <c r="M47" s="95" t="s">
        <v>37</v>
      </c>
      <c r="N47" s="77" t="s">
        <v>169</v>
      </c>
      <c r="O47" s="77" t="s">
        <v>68</v>
      </c>
      <c r="P47" s="95">
        <v>796</v>
      </c>
      <c r="Q47" s="80" t="s">
        <v>81</v>
      </c>
      <c r="R47" s="89">
        <v>2</v>
      </c>
      <c r="S47" s="79">
        <v>118000</v>
      </c>
      <c r="T47" s="79">
        <f t="shared" si="2"/>
        <v>236000</v>
      </c>
      <c r="U47" s="74">
        <f t="shared" si="1"/>
        <v>264320</v>
      </c>
      <c r="V47" s="95"/>
      <c r="W47" s="95">
        <v>2014</v>
      </c>
      <c r="X47" s="95"/>
      <c r="Y47" s="20"/>
      <c r="Z47" s="19"/>
      <c r="AA47" s="19"/>
    </row>
    <row r="48" spans="1:27" s="17" customFormat="1" ht="104.25" customHeight="1">
      <c r="A48" s="95" t="s">
        <v>186</v>
      </c>
      <c r="B48" s="95" t="s">
        <v>28</v>
      </c>
      <c r="C48" s="76" t="s">
        <v>187</v>
      </c>
      <c r="D48" s="80" t="s">
        <v>188</v>
      </c>
      <c r="E48" s="71" t="s">
        <v>189</v>
      </c>
      <c r="F48" s="71" t="s">
        <v>76</v>
      </c>
      <c r="G48" s="67" t="s">
        <v>77</v>
      </c>
      <c r="H48" s="72">
        <v>0</v>
      </c>
      <c r="I48" s="95">
        <v>750000000</v>
      </c>
      <c r="J48" s="73" t="s">
        <v>34</v>
      </c>
      <c r="K48" s="73" t="s">
        <v>78</v>
      </c>
      <c r="L48" s="68" t="s">
        <v>79</v>
      </c>
      <c r="M48" s="95" t="s">
        <v>37</v>
      </c>
      <c r="N48" s="77" t="s">
        <v>169</v>
      </c>
      <c r="O48" s="77" t="s">
        <v>68</v>
      </c>
      <c r="P48" s="95">
        <v>796</v>
      </c>
      <c r="Q48" s="80" t="s">
        <v>81</v>
      </c>
      <c r="R48" s="89">
        <v>1</v>
      </c>
      <c r="S48" s="79">
        <v>201339.285</v>
      </c>
      <c r="T48" s="79">
        <f t="shared" si="2"/>
        <v>201339.285</v>
      </c>
      <c r="U48" s="74">
        <v>225500</v>
      </c>
      <c r="V48" s="95"/>
      <c r="W48" s="95">
        <v>2014</v>
      </c>
      <c r="X48" s="95"/>
      <c r="Y48" s="18"/>
      <c r="Z48" s="19"/>
      <c r="AA48" s="19"/>
    </row>
    <row r="49" spans="1:27" s="17" customFormat="1" ht="104.25" customHeight="1">
      <c r="A49" s="95" t="s">
        <v>190</v>
      </c>
      <c r="B49" s="95" t="s">
        <v>28</v>
      </c>
      <c r="C49" s="78" t="s">
        <v>191</v>
      </c>
      <c r="D49" s="80" t="s">
        <v>192</v>
      </c>
      <c r="E49" s="71" t="s">
        <v>193</v>
      </c>
      <c r="F49" s="71" t="s">
        <v>76</v>
      </c>
      <c r="G49" s="67" t="s">
        <v>77</v>
      </c>
      <c r="H49" s="72">
        <v>0.77</v>
      </c>
      <c r="I49" s="95">
        <v>750000000</v>
      </c>
      <c r="J49" s="73" t="s">
        <v>34</v>
      </c>
      <c r="K49" s="73" t="s">
        <v>91</v>
      </c>
      <c r="L49" s="68" t="s">
        <v>79</v>
      </c>
      <c r="M49" s="95" t="s">
        <v>37</v>
      </c>
      <c r="N49" s="77" t="s">
        <v>93</v>
      </c>
      <c r="O49" s="77" t="s">
        <v>68</v>
      </c>
      <c r="P49" s="95">
        <v>796</v>
      </c>
      <c r="Q49" s="56" t="s">
        <v>81</v>
      </c>
      <c r="R49" s="71">
        <v>1</v>
      </c>
      <c r="S49" s="79">
        <v>144000</v>
      </c>
      <c r="T49" s="79">
        <f t="shared" si="2"/>
        <v>144000</v>
      </c>
      <c r="U49" s="74">
        <f>T49*1.12</f>
        <v>161280.00000000003</v>
      </c>
      <c r="V49" s="95"/>
      <c r="W49" s="95">
        <v>2014</v>
      </c>
      <c r="X49" s="95"/>
      <c r="Y49" s="18"/>
      <c r="Z49" s="19"/>
      <c r="AA49" s="19"/>
    </row>
    <row r="50" spans="1:27" s="17" customFormat="1" ht="108" customHeight="1">
      <c r="A50" s="95" t="s">
        <v>194</v>
      </c>
      <c r="B50" s="95" t="s">
        <v>28</v>
      </c>
      <c r="C50" s="76" t="s">
        <v>195</v>
      </c>
      <c r="D50" s="80" t="s">
        <v>196</v>
      </c>
      <c r="E50" s="71" t="s">
        <v>197</v>
      </c>
      <c r="F50" s="71" t="s">
        <v>76</v>
      </c>
      <c r="G50" s="67" t="s">
        <v>77</v>
      </c>
      <c r="H50" s="72">
        <v>0</v>
      </c>
      <c r="I50" s="95">
        <v>750000000</v>
      </c>
      <c r="J50" s="73" t="s">
        <v>34</v>
      </c>
      <c r="K50" s="73" t="s">
        <v>78</v>
      </c>
      <c r="L50" s="68" t="s">
        <v>79</v>
      </c>
      <c r="M50" s="95" t="s">
        <v>37</v>
      </c>
      <c r="N50" s="77" t="s">
        <v>169</v>
      </c>
      <c r="O50" s="77" t="s">
        <v>68</v>
      </c>
      <c r="P50" s="95">
        <v>796</v>
      </c>
      <c r="Q50" s="80" t="s">
        <v>81</v>
      </c>
      <c r="R50" s="89">
        <v>1</v>
      </c>
      <c r="S50" s="79">
        <v>157200</v>
      </c>
      <c r="T50" s="79">
        <f t="shared" si="2"/>
        <v>157200</v>
      </c>
      <c r="U50" s="74">
        <f t="shared" si="1"/>
        <v>176064.00000000003</v>
      </c>
      <c r="V50" s="95"/>
      <c r="W50" s="95">
        <v>2014</v>
      </c>
      <c r="X50" s="95"/>
      <c r="Y50" s="18"/>
      <c r="Z50" s="19"/>
      <c r="AA50" s="19"/>
    </row>
    <row r="51" spans="1:27" s="17" customFormat="1" ht="113.25" customHeight="1">
      <c r="A51" s="95" t="s">
        <v>198</v>
      </c>
      <c r="B51" s="95" t="s">
        <v>28</v>
      </c>
      <c r="C51" s="76" t="s">
        <v>199</v>
      </c>
      <c r="D51" s="80" t="s">
        <v>200</v>
      </c>
      <c r="E51" s="71" t="s">
        <v>201</v>
      </c>
      <c r="F51" s="71" t="s">
        <v>76</v>
      </c>
      <c r="G51" s="67" t="s">
        <v>77</v>
      </c>
      <c r="H51" s="72">
        <v>0</v>
      </c>
      <c r="I51" s="95">
        <v>750000000</v>
      </c>
      <c r="J51" s="73" t="s">
        <v>34</v>
      </c>
      <c r="K51" s="73" t="s">
        <v>78</v>
      </c>
      <c r="L51" s="68" t="s">
        <v>79</v>
      </c>
      <c r="M51" s="95" t="s">
        <v>37</v>
      </c>
      <c r="N51" s="77" t="s">
        <v>169</v>
      </c>
      <c r="O51" s="77" t="s">
        <v>68</v>
      </c>
      <c r="P51" s="95">
        <v>796</v>
      </c>
      <c r="Q51" s="80" t="s">
        <v>81</v>
      </c>
      <c r="R51" s="89">
        <v>1</v>
      </c>
      <c r="S51" s="79">
        <v>217620</v>
      </c>
      <c r="T51" s="79">
        <f t="shared" si="2"/>
        <v>217620</v>
      </c>
      <c r="U51" s="74">
        <f t="shared" si="1"/>
        <v>243734.40000000002</v>
      </c>
      <c r="V51" s="95"/>
      <c r="W51" s="95">
        <v>2014</v>
      </c>
      <c r="X51" s="95"/>
      <c r="Y51" s="18"/>
      <c r="Z51" s="19"/>
      <c r="AA51" s="19"/>
    </row>
    <row r="52" spans="1:27" s="58" customFormat="1" ht="126" customHeight="1">
      <c r="A52" s="95" t="s">
        <v>202</v>
      </c>
      <c r="B52" s="95" t="s">
        <v>28</v>
      </c>
      <c r="C52" s="78" t="s">
        <v>203</v>
      </c>
      <c r="D52" s="80" t="s">
        <v>110</v>
      </c>
      <c r="E52" s="82" t="s">
        <v>204</v>
      </c>
      <c r="F52" s="71" t="s">
        <v>76</v>
      </c>
      <c r="G52" s="67" t="s">
        <v>77</v>
      </c>
      <c r="H52" s="72">
        <v>0</v>
      </c>
      <c r="I52" s="95">
        <v>750000000</v>
      </c>
      <c r="J52" s="73" t="s">
        <v>34</v>
      </c>
      <c r="K52" s="73" t="s">
        <v>91</v>
      </c>
      <c r="L52" s="68" t="s">
        <v>92</v>
      </c>
      <c r="M52" s="95" t="s">
        <v>37</v>
      </c>
      <c r="N52" s="77" t="s">
        <v>93</v>
      </c>
      <c r="O52" s="77" t="s">
        <v>68</v>
      </c>
      <c r="P52" s="95">
        <v>796</v>
      </c>
      <c r="Q52" s="54" t="s">
        <v>81</v>
      </c>
      <c r="R52" s="71">
        <v>1</v>
      </c>
      <c r="S52" s="79">
        <v>980000</v>
      </c>
      <c r="T52" s="79">
        <f t="shared" si="2"/>
        <v>980000</v>
      </c>
      <c r="U52" s="74">
        <f t="shared" si="1"/>
        <v>1097600</v>
      </c>
      <c r="V52" s="95"/>
      <c r="W52" s="95">
        <v>2014</v>
      </c>
      <c r="X52" s="95"/>
      <c r="Y52" s="124"/>
      <c r="Z52" s="123"/>
      <c r="AA52" s="123"/>
    </row>
    <row r="53" spans="1:27" s="58" customFormat="1" ht="126.75" customHeight="1">
      <c r="A53" s="95" t="s">
        <v>205</v>
      </c>
      <c r="B53" s="95" t="s">
        <v>28</v>
      </c>
      <c r="C53" s="78" t="s">
        <v>206</v>
      </c>
      <c r="D53" s="80" t="s">
        <v>207</v>
      </c>
      <c r="E53" s="52" t="s">
        <v>208</v>
      </c>
      <c r="F53" s="71" t="s">
        <v>76</v>
      </c>
      <c r="G53" s="67" t="s">
        <v>77</v>
      </c>
      <c r="H53" s="72">
        <v>0</v>
      </c>
      <c r="I53" s="95">
        <v>750000000</v>
      </c>
      <c r="J53" s="73" t="s">
        <v>34</v>
      </c>
      <c r="K53" s="73" t="s">
        <v>91</v>
      </c>
      <c r="L53" s="68" t="s">
        <v>92</v>
      </c>
      <c r="M53" s="95" t="s">
        <v>37</v>
      </c>
      <c r="N53" s="77" t="s">
        <v>93</v>
      </c>
      <c r="O53" s="77" t="s">
        <v>68</v>
      </c>
      <c r="P53" s="95">
        <v>796</v>
      </c>
      <c r="Q53" s="80" t="s">
        <v>209</v>
      </c>
      <c r="R53" s="80">
        <v>1</v>
      </c>
      <c r="S53" s="85">
        <v>1200000</v>
      </c>
      <c r="T53" s="79">
        <f t="shared" si="2"/>
        <v>1200000</v>
      </c>
      <c r="U53" s="74">
        <f t="shared" si="1"/>
        <v>1344000.0000000002</v>
      </c>
      <c r="V53" s="95"/>
      <c r="W53" s="95">
        <v>2014</v>
      </c>
      <c r="X53" s="95"/>
      <c r="Y53" s="122"/>
      <c r="Z53" s="123"/>
      <c r="AA53" s="123"/>
    </row>
    <row r="54" spans="1:27" s="32" customFormat="1" ht="138.75" customHeight="1">
      <c r="A54" s="95" t="s">
        <v>210</v>
      </c>
      <c r="B54" s="95" t="s">
        <v>28</v>
      </c>
      <c r="C54" s="78" t="s">
        <v>105</v>
      </c>
      <c r="D54" s="52" t="s">
        <v>106</v>
      </c>
      <c r="E54" s="53" t="s">
        <v>211</v>
      </c>
      <c r="F54" s="71" t="s">
        <v>76</v>
      </c>
      <c r="G54" s="67" t="s">
        <v>77</v>
      </c>
      <c r="H54" s="72">
        <v>0</v>
      </c>
      <c r="I54" s="95">
        <v>750000000</v>
      </c>
      <c r="J54" s="73" t="s">
        <v>34</v>
      </c>
      <c r="K54" s="73" t="s">
        <v>91</v>
      </c>
      <c r="L54" s="68" t="s">
        <v>92</v>
      </c>
      <c r="M54" s="95" t="s">
        <v>37</v>
      </c>
      <c r="N54" s="77" t="s">
        <v>93</v>
      </c>
      <c r="O54" s="77" t="s">
        <v>68</v>
      </c>
      <c r="P54" s="95">
        <v>796</v>
      </c>
      <c r="Q54" s="54" t="s">
        <v>81</v>
      </c>
      <c r="R54" s="80">
        <v>1</v>
      </c>
      <c r="S54" s="79">
        <v>89000</v>
      </c>
      <c r="T54" s="79">
        <f t="shared" si="2"/>
        <v>89000</v>
      </c>
      <c r="U54" s="74">
        <f t="shared" si="1"/>
        <v>99680.000000000015</v>
      </c>
      <c r="V54" s="95"/>
      <c r="W54" s="95">
        <v>2014</v>
      </c>
      <c r="X54" s="95"/>
      <c r="Y54" s="30"/>
      <c r="Z54" s="31"/>
      <c r="AA54" s="31"/>
    </row>
    <row r="55" spans="1:27" s="17" customFormat="1" ht="123.75" customHeight="1">
      <c r="A55" s="95" t="s">
        <v>212</v>
      </c>
      <c r="B55" s="95" t="s">
        <v>28</v>
      </c>
      <c r="C55" s="76" t="s">
        <v>213</v>
      </c>
      <c r="D55" s="80" t="s">
        <v>214</v>
      </c>
      <c r="E55" s="53" t="s">
        <v>215</v>
      </c>
      <c r="F55" s="71" t="s">
        <v>76</v>
      </c>
      <c r="G55" s="67" t="s">
        <v>77</v>
      </c>
      <c r="H55" s="72">
        <v>0</v>
      </c>
      <c r="I55" s="95">
        <v>750000000</v>
      </c>
      <c r="J55" s="73" t="s">
        <v>34</v>
      </c>
      <c r="K55" s="73" t="s">
        <v>78</v>
      </c>
      <c r="L55" s="68" t="s">
        <v>79</v>
      </c>
      <c r="M55" s="95" t="s">
        <v>37</v>
      </c>
      <c r="N55" s="77" t="s">
        <v>169</v>
      </c>
      <c r="O55" s="77" t="s">
        <v>68</v>
      </c>
      <c r="P55" s="95">
        <v>796</v>
      </c>
      <c r="Q55" s="80" t="s">
        <v>81</v>
      </c>
      <c r="R55" s="101">
        <v>2</v>
      </c>
      <c r="S55" s="85">
        <v>300000</v>
      </c>
      <c r="T55" s="79">
        <f t="shared" si="2"/>
        <v>600000</v>
      </c>
      <c r="U55" s="74">
        <f t="shared" si="1"/>
        <v>672000.00000000012</v>
      </c>
      <c r="V55" s="95"/>
      <c r="W55" s="95">
        <v>2014</v>
      </c>
      <c r="X55" s="95"/>
      <c r="Y55" s="21"/>
      <c r="Z55" s="19"/>
      <c r="AA55" s="19"/>
    </row>
    <row r="56" spans="1:27" s="17" customFormat="1" ht="105" customHeight="1">
      <c r="A56" s="95" t="s">
        <v>216</v>
      </c>
      <c r="B56" s="95" t="s">
        <v>28</v>
      </c>
      <c r="C56" s="76" t="s">
        <v>217</v>
      </c>
      <c r="D56" s="80" t="s">
        <v>218</v>
      </c>
      <c r="E56" s="53" t="s">
        <v>219</v>
      </c>
      <c r="F56" s="71" t="s">
        <v>76</v>
      </c>
      <c r="G56" s="67" t="s">
        <v>77</v>
      </c>
      <c r="H56" s="72">
        <v>0</v>
      </c>
      <c r="I56" s="95">
        <v>750000000</v>
      </c>
      <c r="J56" s="73" t="s">
        <v>34</v>
      </c>
      <c r="K56" s="73" t="s">
        <v>91</v>
      </c>
      <c r="L56" s="68" t="s">
        <v>79</v>
      </c>
      <c r="M56" s="95" t="s">
        <v>37</v>
      </c>
      <c r="N56" s="77" t="s">
        <v>93</v>
      </c>
      <c r="O56" s="77" t="s">
        <v>68</v>
      </c>
      <c r="P56" s="95">
        <v>796</v>
      </c>
      <c r="Q56" s="54" t="s">
        <v>81</v>
      </c>
      <c r="R56" s="55">
        <v>1</v>
      </c>
      <c r="S56" s="85">
        <v>950000</v>
      </c>
      <c r="T56" s="79">
        <f t="shared" si="2"/>
        <v>950000</v>
      </c>
      <c r="U56" s="74">
        <f t="shared" si="1"/>
        <v>1064000</v>
      </c>
      <c r="V56" s="95"/>
      <c r="W56" s="95">
        <v>2014</v>
      </c>
      <c r="X56" s="95"/>
      <c r="Y56" s="21"/>
      <c r="Z56" s="19"/>
      <c r="AA56" s="19"/>
    </row>
    <row r="57" spans="1:27" s="17" customFormat="1" ht="111" customHeight="1">
      <c r="A57" s="95" t="s">
        <v>220</v>
      </c>
      <c r="B57" s="95" t="s">
        <v>28</v>
      </c>
      <c r="C57" s="76" t="s">
        <v>217</v>
      </c>
      <c r="D57" s="80" t="s">
        <v>218</v>
      </c>
      <c r="E57" s="53" t="s">
        <v>219</v>
      </c>
      <c r="F57" s="71" t="s">
        <v>76</v>
      </c>
      <c r="G57" s="67" t="s">
        <v>77</v>
      </c>
      <c r="H57" s="72">
        <v>0</v>
      </c>
      <c r="I57" s="95">
        <v>750000000</v>
      </c>
      <c r="J57" s="73" t="s">
        <v>34</v>
      </c>
      <c r="K57" s="73" t="s">
        <v>91</v>
      </c>
      <c r="L57" s="68" t="s">
        <v>79</v>
      </c>
      <c r="M57" s="95" t="s">
        <v>37</v>
      </c>
      <c r="N57" s="77" t="s">
        <v>93</v>
      </c>
      <c r="O57" s="77" t="s">
        <v>68</v>
      </c>
      <c r="P57" s="95">
        <v>796</v>
      </c>
      <c r="Q57" s="80" t="s">
        <v>81</v>
      </c>
      <c r="R57" s="55">
        <v>1</v>
      </c>
      <c r="S57" s="79">
        <v>195000</v>
      </c>
      <c r="T57" s="79">
        <f t="shared" si="2"/>
        <v>195000</v>
      </c>
      <c r="U57" s="74">
        <f t="shared" si="1"/>
        <v>218400.00000000003</v>
      </c>
      <c r="V57" s="95"/>
      <c r="W57" s="95">
        <v>2014</v>
      </c>
      <c r="X57" s="95"/>
      <c r="Y57" s="18"/>
      <c r="Z57" s="19"/>
      <c r="AA57" s="19"/>
    </row>
    <row r="58" spans="1:27" s="17" customFormat="1" ht="108.75" customHeight="1">
      <c r="A58" s="95" t="s">
        <v>221</v>
      </c>
      <c r="B58" s="95" t="s">
        <v>28</v>
      </c>
      <c r="C58" s="76" t="s">
        <v>222</v>
      </c>
      <c r="D58" s="80" t="s">
        <v>188</v>
      </c>
      <c r="E58" s="53" t="s">
        <v>223</v>
      </c>
      <c r="F58" s="71" t="s">
        <v>76</v>
      </c>
      <c r="G58" s="67" t="s">
        <v>77</v>
      </c>
      <c r="H58" s="72">
        <v>0</v>
      </c>
      <c r="I58" s="95">
        <v>750000000</v>
      </c>
      <c r="J58" s="73" t="s">
        <v>34</v>
      </c>
      <c r="K58" s="73" t="s">
        <v>78</v>
      </c>
      <c r="L58" s="68" t="s">
        <v>79</v>
      </c>
      <c r="M58" s="95" t="s">
        <v>37</v>
      </c>
      <c r="N58" s="77" t="s">
        <v>169</v>
      </c>
      <c r="O58" s="77" t="s">
        <v>68</v>
      </c>
      <c r="P58" s="95">
        <v>796</v>
      </c>
      <c r="Q58" s="54" t="s">
        <v>81</v>
      </c>
      <c r="R58" s="55">
        <v>1</v>
      </c>
      <c r="S58" s="85">
        <v>180000</v>
      </c>
      <c r="T58" s="79">
        <f t="shared" si="2"/>
        <v>180000</v>
      </c>
      <c r="U58" s="74">
        <f t="shared" si="1"/>
        <v>201600.00000000003</v>
      </c>
      <c r="V58" s="95"/>
      <c r="W58" s="95">
        <v>2014</v>
      </c>
      <c r="X58" s="95"/>
      <c r="Y58" s="21"/>
      <c r="Z58" s="19"/>
      <c r="AA58" s="19"/>
    </row>
    <row r="59" spans="1:27" s="58" customFormat="1" ht="112.5" customHeight="1">
      <c r="A59" s="95" t="s">
        <v>224</v>
      </c>
      <c r="B59" s="95" t="s">
        <v>28</v>
      </c>
      <c r="C59" s="78" t="s">
        <v>225</v>
      </c>
      <c r="D59" s="52" t="s">
        <v>226</v>
      </c>
      <c r="E59" s="52" t="s">
        <v>227</v>
      </c>
      <c r="F59" s="71" t="s">
        <v>76</v>
      </c>
      <c r="G59" s="67" t="s">
        <v>77</v>
      </c>
      <c r="H59" s="72">
        <v>0</v>
      </c>
      <c r="I59" s="95">
        <v>750000000</v>
      </c>
      <c r="J59" s="73" t="s">
        <v>34</v>
      </c>
      <c r="K59" s="73" t="s">
        <v>91</v>
      </c>
      <c r="L59" s="68" t="s">
        <v>79</v>
      </c>
      <c r="M59" s="95" t="s">
        <v>37</v>
      </c>
      <c r="N59" s="77" t="s">
        <v>93</v>
      </c>
      <c r="O59" s="77" t="s">
        <v>68</v>
      </c>
      <c r="P59" s="95">
        <v>796</v>
      </c>
      <c r="Q59" s="80" t="s">
        <v>81</v>
      </c>
      <c r="R59" s="83">
        <v>1</v>
      </c>
      <c r="S59" s="79">
        <v>690000</v>
      </c>
      <c r="T59" s="79">
        <f t="shared" si="2"/>
        <v>690000</v>
      </c>
      <c r="U59" s="74">
        <f t="shared" si="1"/>
        <v>772800.00000000012</v>
      </c>
      <c r="V59" s="95"/>
      <c r="W59" s="95">
        <v>2014</v>
      </c>
      <c r="X59" s="95"/>
      <c r="Y59" s="124"/>
      <c r="Z59" s="123"/>
      <c r="AA59" s="123"/>
    </row>
    <row r="60" spans="1:27" s="17" customFormat="1" ht="111" customHeight="1">
      <c r="A60" s="95" t="s">
        <v>228</v>
      </c>
      <c r="B60" s="95" t="s">
        <v>28</v>
      </c>
      <c r="C60" s="76" t="s">
        <v>229</v>
      </c>
      <c r="D60" s="54" t="s">
        <v>230</v>
      </c>
      <c r="E60" s="53" t="s">
        <v>231</v>
      </c>
      <c r="F60" s="71" t="s">
        <v>76</v>
      </c>
      <c r="G60" s="67" t="s">
        <v>77</v>
      </c>
      <c r="H60" s="72">
        <v>0</v>
      </c>
      <c r="I60" s="95">
        <v>750000000</v>
      </c>
      <c r="J60" s="73" t="s">
        <v>34</v>
      </c>
      <c r="K60" s="73" t="s">
        <v>78</v>
      </c>
      <c r="L60" s="68" t="s">
        <v>79</v>
      </c>
      <c r="M60" s="95" t="s">
        <v>37</v>
      </c>
      <c r="N60" s="77" t="s">
        <v>169</v>
      </c>
      <c r="O60" s="77" t="s">
        <v>68</v>
      </c>
      <c r="P60" s="95">
        <v>796</v>
      </c>
      <c r="Q60" s="54" t="s">
        <v>81</v>
      </c>
      <c r="R60" s="55">
        <v>1</v>
      </c>
      <c r="S60" s="85">
        <v>280000</v>
      </c>
      <c r="T60" s="79">
        <f t="shared" si="2"/>
        <v>280000</v>
      </c>
      <c r="U60" s="74">
        <f>T60*1.12</f>
        <v>313600.00000000006</v>
      </c>
      <c r="V60" s="95"/>
      <c r="W60" s="95">
        <v>2014</v>
      </c>
      <c r="X60" s="95"/>
      <c r="Y60" s="21"/>
      <c r="Z60" s="19"/>
      <c r="AA60" s="19"/>
    </row>
    <row r="61" spans="1:27" s="58" customFormat="1" ht="119.25" customHeight="1">
      <c r="A61" s="95" t="s">
        <v>232</v>
      </c>
      <c r="B61" s="95" t="s">
        <v>28</v>
      </c>
      <c r="C61" s="78" t="s">
        <v>171</v>
      </c>
      <c r="D61" s="71" t="s">
        <v>172</v>
      </c>
      <c r="E61" s="71" t="s">
        <v>173</v>
      </c>
      <c r="F61" s="71" t="s">
        <v>76</v>
      </c>
      <c r="G61" s="67" t="s">
        <v>64</v>
      </c>
      <c r="H61" s="72">
        <v>0</v>
      </c>
      <c r="I61" s="95">
        <v>750000000</v>
      </c>
      <c r="J61" s="73" t="s">
        <v>34</v>
      </c>
      <c r="K61" s="73" t="s">
        <v>91</v>
      </c>
      <c r="L61" s="68" t="s">
        <v>92</v>
      </c>
      <c r="M61" s="95" t="s">
        <v>37</v>
      </c>
      <c r="N61" s="77" t="s">
        <v>93</v>
      </c>
      <c r="O61" s="77" t="s">
        <v>68</v>
      </c>
      <c r="P61" s="95">
        <v>796</v>
      </c>
      <c r="Q61" s="80" t="s">
        <v>81</v>
      </c>
      <c r="R61" s="53">
        <v>1</v>
      </c>
      <c r="S61" s="85">
        <v>2350000</v>
      </c>
      <c r="T61" s="79">
        <f t="shared" si="2"/>
        <v>2350000</v>
      </c>
      <c r="U61" s="74">
        <f t="shared" ref="U61:U94" si="3">T61*1.12</f>
        <v>2632000.0000000005</v>
      </c>
      <c r="V61" s="95"/>
      <c r="W61" s="95">
        <v>2014</v>
      </c>
      <c r="X61" s="95"/>
      <c r="Y61" s="122"/>
      <c r="Z61" s="123"/>
      <c r="AA61" s="123"/>
    </row>
    <row r="62" spans="1:27" s="17" customFormat="1" ht="99" customHeight="1">
      <c r="A62" s="95" t="s">
        <v>233</v>
      </c>
      <c r="B62" s="95" t="s">
        <v>28</v>
      </c>
      <c r="C62" s="76" t="s">
        <v>234</v>
      </c>
      <c r="D62" s="53" t="s">
        <v>235</v>
      </c>
      <c r="E62" s="53" t="s">
        <v>236</v>
      </c>
      <c r="F62" s="71" t="s">
        <v>76</v>
      </c>
      <c r="G62" s="67" t="s">
        <v>77</v>
      </c>
      <c r="H62" s="72">
        <v>0</v>
      </c>
      <c r="I62" s="95">
        <v>750000000</v>
      </c>
      <c r="J62" s="73" t="s">
        <v>34</v>
      </c>
      <c r="K62" s="73" t="s">
        <v>78</v>
      </c>
      <c r="L62" s="68" t="s">
        <v>79</v>
      </c>
      <c r="M62" s="95" t="s">
        <v>37</v>
      </c>
      <c r="N62" s="77" t="s">
        <v>169</v>
      </c>
      <c r="O62" s="77" t="s">
        <v>68</v>
      </c>
      <c r="P62" s="95">
        <v>796</v>
      </c>
      <c r="Q62" s="54" t="s">
        <v>81</v>
      </c>
      <c r="R62" s="55">
        <v>2</v>
      </c>
      <c r="S62" s="79">
        <v>185000</v>
      </c>
      <c r="T62" s="79">
        <f t="shared" si="2"/>
        <v>370000</v>
      </c>
      <c r="U62" s="74">
        <f t="shared" si="3"/>
        <v>414400.00000000006</v>
      </c>
      <c r="V62" s="95"/>
      <c r="W62" s="95">
        <v>2014</v>
      </c>
      <c r="X62" s="95"/>
      <c r="Y62" s="18"/>
      <c r="Z62" s="19"/>
      <c r="AA62" s="19"/>
    </row>
    <row r="63" spans="1:27" s="120" customFormat="1" ht="123" customHeight="1">
      <c r="A63" s="95" t="s">
        <v>237</v>
      </c>
      <c r="B63" s="95" t="s">
        <v>28</v>
      </c>
      <c r="C63" s="78" t="s">
        <v>238</v>
      </c>
      <c r="D63" s="54" t="s">
        <v>239</v>
      </c>
      <c r="E63" s="52" t="s">
        <v>240</v>
      </c>
      <c r="F63" s="71" t="s">
        <v>76</v>
      </c>
      <c r="G63" s="67" t="s">
        <v>64</v>
      </c>
      <c r="H63" s="72">
        <v>0.5</v>
      </c>
      <c r="I63" s="95">
        <v>750000000</v>
      </c>
      <c r="J63" s="73" t="s">
        <v>34</v>
      </c>
      <c r="K63" s="73" t="s">
        <v>91</v>
      </c>
      <c r="L63" s="68" t="s">
        <v>92</v>
      </c>
      <c r="M63" s="95" t="s">
        <v>37</v>
      </c>
      <c r="N63" s="77" t="s">
        <v>93</v>
      </c>
      <c r="O63" s="77" t="s">
        <v>68</v>
      </c>
      <c r="P63" s="95">
        <v>796</v>
      </c>
      <c r="Q63" s="80" t="s">
        <v>81</v>
      </c>
      <c r="R63" s="83">
        <v>20</v>
      </c>
      <c r="S63" s="85">
        <v>150000</v>
      </c>
      <c r="T63" s="79">
        <f t="shared" si="2"/>
        <v>3000000</v>
      </c>
      <c r="U63" s="74">
        <f t="shared" si="3"/>
        <v>3360000.0000000005</v>
      </c>
      <c r="V63" s="95"/>
      <c r="W63" s="95">
        <v>2014</v>
      </c>
      <c r="X63" s="95"/>
      <c r="Y63" s="121"/>
      <c r="Z63" s="119"/>
      <c r="AA63" s="119"/>
    </row>
    <row r="64" spans="1:27" s="117" customFormat="1" ht="119.25" customHeight="1">
      <c r="A64" s="95" t="s">
        <v>241</v>
      </c>
      <c r="B64" s="95" t="s">
        <v>28</v>
      </c>
      <c r="C64" s="78" t="s">
        <v>225</v>
      </c>
      <c r="D64" s="52" t="s">
        <v>226</v>
      </c>
      <c r="E64" s="52" t="s">
        <v>227</v>
      </c>
      <c r="F64" s="71" t="s">
        <v>76</v>
      </c>
      <c r="G64" s="67" t="s">
        <v>77</v>
      </c>
      <c r="H64" s="72">
        <v>0</v>
      </c>
      <c r="I64" s="95">
        <v>750000000</v>
      </c>
      <c r="J64" s="73" t="s">
        <v>34</v>
      </c>
      <c r="K64" s="73" t="s">
        <v>91</v>
      </c>
      <c r="L64" s="68" t="s">
        <v>92</v>
      </c>
      <c r="M64" s="95" t="s">
        <v>37</v>
      </c>
      <c r="N64" s="77" t="s">
        <v>93</v>
      </c>
      <c r="O64" s="77" t="s">
        <v>68</v>
      </c>
      <c r="P64" s="95">
        <v>796</v>
      </c>
      <c r="Q64" s="80" t="s">
        <v>81</v>
      </c>
      <c r="R64" s="83">
        <v>1</v>
      </c>
      <c r="S64" s="79">
        <v>690000</v>
      </c>
      <c r="T64" s="79">
        <f t="shared" si="2"/>
        <v>690000</v>
      </c>
      <c r="U64" s="74">
        <f t="shared" si="3"/>
        <v>772800.00000000012</v>
      </c>
      <c r="V64" s="95"/>
      <c r="W64" s="95">
        <v>2014</v>
      </c>
      <c r="X64" s="95"/>
      <c r="Y64" s="115"/>
      <c r="Z64" s="116"/>
      <c r="AA64" s="116"/>
    </row>
    <row r="65" spans="1:28" s="32" customFormat="1" ht="129" customHeight="1">
      <c r="A65" s="95" t="s">
        <v>242</v>
      </c>
      <c r="B65" s="95" t="s">
        <v>28</v>
      </c>
      <c r="C65" s="78" t="s">
        <v>243</v>
      </c>
      <c r="D65" s="54" t="s">
        <v>244</v>
      </c>
      <c r="E65" s="53" t="s">
        <v>245</v>
      </c>
      <c r="F65" s="71" t="s">
        <v>76</v>
      </c>
      <c r="G65" s="67" t="s">
        <v>64</v>
      </c>
      <c r="H65" s="72">
        <v>0</v>
      </c>
      <c r="I65" s="95">
        <v>750000000</v>
      </c>
      <c r="J65" s="73" t="s">
        <v>34</v>
      </c>
      <c r="K65" s="73" t="s">
        <v>91</v>
      </c>
      <c r="L65" s="68" t="s">
        <v>92</v>
      </c>
      <c r="M65" s="95" t="s">
        <v>37</v>
      </c>
      <c r="N65" s="77" t="s">
        <v>93</v>
      </c>
      <c r="O65" s="77" t="s">
        <v>68</v>
      </c>
      <c r="P65" s="95">
        <v>796</v>
      </c>
      <c r="Q65" s="54" t="s">
        <v>81</v>
      </c>
      <c r="R65" s="53">
        <v>2</v>
      </c>
      <c r="S65" s="85">
        <v>235000</v>
      </c>
      <c r="T65" s="79">
        <f t="shared" si="2"/>
        <v>470000</v>
      </c>
      <c r="U65" s="74">
        <f t="shared" si="3"/>
        <v>526400</v>
      </c>
      <c r="V65" s="95"/>
      <c r="W65" s="95">
        <v>2014</v>
      </c>
      <c r="X65" s="95"/>
      <c r="Y65" s="36"/>
      <c r="Z65" s="31"/>
      <c r="AA65" s="31"/>
    </row>
    <row r="66" spans="1:28" s="120" customFormat="1" ht="120" customHeight="1">
      <c r="A66" s="95" t="s">
        <v>246</v>
      </c>
      <c r="B66" s="95" t="s">
        <v>28</v>
      </c>
      <c r="C66" s="78" t="s">
        <v>247</v>
      </c>
      <c r="D66" s="54" t="s">
        <v>248</v>
      </c>
      <c r="E66" s="82" t="s">
        <v>249</v>
      </c>
      <c r="F66" s="71" t="s">
        <v>76</v>
      </c>
      <c r="G66" s="67" t="s">
        <v>77</v>
      </c>
      <c r="H66" s="72">
        <v>0</v>
      </c>
      <c r="I66" s="95">
        <v>750000000</v>
      </c>
      <c r="J66" s="73" t="s">
        <v>34</v>
      </c>
      <c r="K66" s="73" t="s">
        <v>91</v>
      </c>
      <c r="L66" s="68" t="s">
        <v>92</v>
      </c>
      <c r="M66" s="95" t="s">
        <v>37</v>
      </c>
      <c r="N66" s="77" t="s">
        <v>93</v>
      </c>
      <c r="O66" s="77" t="s">
        <v>68</v>
      </c>
      <c r="P66" s="95">
        <v>796</v>
      </c>
      <c r="Q66" s="80" t="s">
        <v>81</v>
      </c>
      <c r="R66" s="83">
        <v>2</v>
      </c>
      <c r="S66" s="79">
        <v>232000</v>
      </c>
      <c r="T66" s="79">
        <f t="shared" si="2"/>
        <v>464000</v>
      </c>
      <c r="U66" s="74">
        <f t="shared" si="3"/>
        <v>519680.00000000006</v>
      </c>
      <c r="V66" s="95"/>
      <c r="W66" s="95">
        <v>2014</v>
      </c>
      <c r="X66" s="95"/>
      <c r="Y66" s="118"/>
      <c r="Z66" s="119"/>
      <c r="AA66" s="119"/>
    </row>
    <row r="67" spans="1:28" s="32" customFormat="1" ht="116.25" customHeight="1">
      <c r="A67" s="95" t="s">
        <v>250</v>
      </c>
      <c r="B67" s="95" t="s">
        <v>28</v>
      </c>
      <c r="C67" s="78" t="s">
        <v>251</v>
      </c>
      <c r="D67" s="80" t="s">
        <v>252</v>
      </c>
      <c r="E67" s="53" t="s">
        <v>253</v>
      </c>
      <c r="F67" s="71" t="s">
        <v>76</v>
      </c>
      <c r="G67" s="67" t="s">
        <v>77</v>
      </c>
      <c r="H67" s="72">
        <v>0</v>
      </c>
      <c r="I67" s="95">
        <v>750000000</v>
      </c>
      <c r="J67" s="73" t="s">
        <v>34</v>
      </c>
      <c r="K67" s="73" t="s">
        <v>91</v>
      </c>
      <c r="L67" s="68" t="s">
        <v>92</v>
      </c>
      <c r="M67" s="95" t="s">
        <v>37</v>
      </c>
      <c r="N67" s="77" t="s">
        <v>93</v>
      </c>
      <c r="O67" s="77" t="s">
        <v>68</v>
      </c>
      <c r="P67" s="95">
        <v>796</v>
      </c>
      <c r="Q67" s="80" t="s">
        <v>81</v>
      </c>
      <c r="R67" s="80">
        <v>1</v>
      </c>
      <c r="S67" s="79">
        <v>2900000</v>
      </c>
      <c r="T67" s="79">
        <f t="shared" si="2"/>
        <v>2900000</v>
      </c>
      <c r="U67" s="74">
        <f t="shared" si="3"/>
        <v>3248000.0000000005</v>
      </c>
      <c r="V67" s="95"/>
      <c r="W67" s="95">
        <v>2014</v>
      </c>
      <c r="X67" s="95"/>
      <c r="Y67" s="30"/>
      <c r="Z67" s="31"/>
      <c r="AA67" s="31"/>
    </row>
    <row r="68" spans="1:28" s="32" customFormat="1" ht="131.25" customHeight="1">
      <c r="A68" s="95" t="s">
        <v>254</v>
      </c>
      <c r="B68" s="95" t="s">
        <v>28</v>
      </c>
      <c r="C68" s="78" t="s">
        <v>255</v>
      </c>
      <c r="D68" s="52" t="s">
        <v>256</v>
      </c>
      <c r="E68" s="53" t="s">
        <v>257</v>
      </c>
      <c r="F68" s="71" t="s">
        <v>76</v>
      </c>
      <c r="G68" s="67" t="s">
        <v>77</v>
      </c>
      <c r="H68" s="72">
        <v>0</v>
      </c>
      <c r="I68" s="95">
        <v>750000000</v>
      </c>
      <c r="J68" s="73" t="s">
        <v>34</v>
      </c>
      <c r="K68" s="73" t="s">
        <v>91</v>
      </c>
      <c r="L68" s="68" t="s">
        <v>92</v>
      </c>
      <c r="M68" s="95" t="s">
        <v>37</v>
      </c>
      <c r="N68" s="77" t="s">
        <v>93</v>
      </c>
      <c r="O68" s="77" t="s">
        <v>68</v>
      </c>
      <c r="P68" s="95">
        <v>796</v>
      </c>
      <c r="Q68" s="54" t="s">
        <v>81</v>
      </c>
      <c r="R68" s="52">
        <v>1</v>
      </c>
      <c r="S68" s="79">
        <v>3420000</v>
      </c>
      <c r="T68" s="79">
        <f t="shared" si="2"/>
        <v>3420000</v>
      </c>
      <c r="U68" s="74">
        <f t="shared" si="3"/>
        <v>3830400.0000000005</v>
      </c>
      <c r="V68" s="95"/>
      <c r="W68" s="95">
        <v>2014</v>
      </c>
      <c r="X68" s="95"/>
      <c r="Y68" s="30"/>
      <c r="Z68" s="31"/>
      <c r="AA68" s="31"/>
    </row>
    <row r="69" spans="1:28" s="32" customFormat="1" ht="128.25" customHeight="1">
      <c r="A69" s="95" t="s">
        <v>258</v>
      </c>
      <c r="B69" s="95" t="s">
        <v>28</v>
      </c>
      <c r="C69" s="78" t="s">
        <v>259</v>
      </c>
      <c r="D69" s="52" t="s">
        <v>260</v>
      </c>
      <c r="E69" s="82" t="s">
        <v>261</v>
      </c>
      <c r="F69" s="71" t="s">
        <v>76</v>
      </c>
      <c r="G69" s="67" t="s">
        <v>77</v>
      </c>
      <c r="H69" s="72">
        <v>0</v>
      </c>
      <c r="I69" s="95">
        <v>750000000</v>
      </c>
      <c r="J69" s="73" t="s">
        <v>34</v>
      </c>
      <c r="K69" s="73" t="s">
        <v>91</v>
      </c>
      <c r="L69" s="68" t="s">
        <v>92</v>
      </c>
      <c r="M69" s="95" t="s">
        <v>37</v>
      </c>
      <c r="N69" s="77" t="s">
        <v>93</v>
      </c>
      <c r="O69" s="77" t="s">
        <v>68</v>
      </c>
      <c r="P69" s="95">
        <v>796</v>
      </c>
      <c r="Q69" s="80" t="s">
        <v>81</v>
      </c>
      <c r="R69" s="52">
        <v>2</v>
      </c>
      <c r="S69" s="85">
        <v>200000</v>
      </c>
      <c r="T69" s="79">
        <f t="shared" si="2"/>
        <v>400000</v>
      </c>
      <c r="U69" s="74">
        <f t="shared" si="3"/>
        <v>448000.00000000006</v>
      </c>
      <c r="V69" s="95"/>
      <c r="W69" s="95">
        <v>2014</v>
      </c>
      <c r="X69" s="95"/>
      <c r="Y69" s="36"/>
      <c r="Z69" s="31"/>
      <c r="AA69" s="31"/>
    </row>
    <row r="70" spans="1:28" s="58" customFormat="1" ht="123" customHeight="1">
      <c r="A70" s="95" t="s">
        <v>262</v>
      </c>
      <c r="B70" s="95" t="s">
        <v>28</v>
      </c>
      <c r="C70" s="78" t="s">
        <v>263</v>
      </c>
      <c r="D70" s="52" t="s">
        <v>226</v>
      </c>
      <c r="E70" s="52" t="s">
        <v>264</v>
      </c>
      <c r="F70" s="71" t="s">
        <v>76</v>
      </c>
      <c r="G70" s="67" t="s">
        <v>64</v>
      </c>
      <c r="H70" s="72">
        <v>0</v>
      </c>
      <c r="I70" s="95">
        <v>750000000</v>
      </c>
      <c r="J70" s="73" t="s">
        <v>34</v>
      </c>
      <c r="K70" s="73" t="s">
        <v>91</v>
      </c>
      <c r="L70" s="68" t="s">
        <v>92</v>
      </c>
      <c r="M70" s="95" t="s">
        <v>37</v>
      </c>
      <c r="N70" s="77" t="s">
        <v>93</v>
      </c>
      <c r="O70" s="77" t="s">
        <v>68</v>
      </c>
      <c r="P70" s="95">
        <v>796</v>
      </c>
      <c r="Q70" s="80" t="s">
        <v>81</v>
      </c>
      <c r="R70" s="52">
        <v>1</v>
      </c>
      <c r="S70" s="85">
        <v>1500000</v>
      </c>
      <c r="T70" s="79">
        <f t="shared" si="2"/>
        <v>1500000</v>
      </c>
      <c r="U70" s="74">
        <f t="shared" si="3"/>
        <v>1680000.0000000002</v>
      </c>
      <c r="V70" s="95"/>
      <c r="W70" s="95">
        <v>2014</v>
      </c>
      <c r="X70" s="95"/>
      <c r="Y70" s="122"/>
      <c r="Z70" s="123"/>
      <c r="AA70" s="123"/>
    </row>
    <row r="71" spans="1:28" s="17" customFormat="1" ht="102" customHeight="1">
      <c r="A71" s="95" t="s">
        <v>265</v>
      </c>
      <c r="B71" s="95" t="s">
        <v>28</v>
      </c>
      <c r="C71" s="76" t="s">
        <v>266</v>
      </c>
      <c r="D71" s="92" t="s">
        <v>267</v>
      </c>
      <c r="E71" s="100" t="s">
        <v>268</v>
      </c>
      <c r="F71" s="71" t="s">
        <v>76</v>
      </c>
      <c r="G71" s="67" t="s">
        <v>77</v>
      </c>
      <c r="H71" s="72">
        <v>0</v>
      </c>
      <c r="I71" s="95">
        <v>750000000</v>
      </c>
      <c r="J71" s="73" t="s">
        <v>34</v>
      </c>
      <c r="K71" s="73" t="s">
        <v>78</v>
      </c>
      <c r="L71" s="68" t="s">
        <v>79</v>
      </c>
      <c r="M71" s="95" t="s">
        <v>37</v>
      </c>
      <c r="N71" s="77" t="s">
        <v>169</v>
      </c>
      <c r="O71" s="77" t="s">
        <v>68</v>
      </c>
      <c r="P71" s="95">
        <v>796</v>
      </c>
      <c r="Q71" s="80" t="s">
        <v>81</v>
      </c>
      <c r="R71" s="99">
        <v>1</v>
      </c>
      <c r="S71" s="85">
        <v>872000</v>
      </c>
      <c r="T71" s="79">
        <f t="shared" si="2"/>
        <v>872000</v>
      </c>
      <c r="U71" s="74">
        <f t="shared" si="3"/>
        <v>976640.00000000012</v>
      </c>
      <c r="V71" s="95"/>
      <c r="W71" s="95">
        <v>2014</v>
      </c>
      <c r="X71" s="95"/>
      <c r="Y71" s="21"/>
      <c r="Z71" s="19"/>
      <c r="AA71" s="19"/>
    </row>
    <row r="72" spans="1:28" s="17" customFormat="1" ht="105.75" customHeight="1">
      <c r="A72" s="95" t="s">
        <v>269</v>
      </c>
      <c r="B72" s="95" t="s">
        <v>28</v>
      </c>
      <c r="C72" s="76" t="s">
        <v>187</v>
      </c>
      <c r="D72" s="80" t="s">
        <v>188</v>
      </c>
      <c r="E72" s="71" t="s">
        <v>189</v>
      </c>
      <c r="F72" s="71" t="s">
        <v>76</v>
      </c>
      <c r="G72" s="67" t="s">
        <v>77</v>
      </c>
      <c r="H72" s="72">
        <v>0</v>
      </c>
      <c r="I72" s="95">
        <v>750000000</v>
      </c>
      <c r="J72" s="73" t="s">
        <v>34</v>
      </c>
      <c r="K72" s="73" t="s">
        <v>78</v>
      </c>
      <c r="L72" s="68" t="s">
        <v>79</v>
      </c>
      <c r="M72" s="95" t="s">
        <v>37</v>
      </c>
      <c r="N72" s="77" t="s">
        <v>169</v>
      </c>
      <c r="O72" s="77" t="s">
        <v>68</v>
      </c>
      <c r="P72" s="95">
        <v>796</v>
      </c>
      <c r="Q72" s="80" t="s">
        <v>81</v>
      </c>
      <c r="R72" s="93">
        <v>1</v>
      </c>
      <c r="S72" s="85">
        <v>280000</v>
      </c>
      <c r="T72" s="79">
        <f t="shared" si="2"/>
        <v>280000</v>
      </c>
      <c r="U72" s="74">
        <f t="shared" si="3"/>
        <v>313600.00000000006</v>
      </c>
      <c r="V72" s="95"/>
      <c r="W72" s="95">
        <v>2014</v>
      </c>
      <c r="X72" s="95"/>
      <c r="Y72" s="21"/>
      <c r="Z72" s="19"/>
      <c r="AA72" s="19"/>
    </row>
    <row r="73" spans="1:28" s="40" customFormat="1" ht="112.5" customHeight="1">
      <c r="A73" s="95" t="s">
        <v>270</v>
      </c>
      <c r="B73" s="95" t="s">
        <v>28</v>
      </c>
      <c r="C73" s="77" t="s">
        <v>183</v>
      </c>
      <c r="D73" s="80" t="s">
        <v>184</v>
      </c>
      <c r="E73" s="71" t="s">
        <v>185</v>
      </c>
      <c r="F73" s="71" t="s">
        <v>76</v>
      </c>
      <c r="G73" s="67" t="s">
        <v>77</v>
      </c>
      <c r="H73" s="72">
        <v>0</v>
      </c>
      <c r="I73" s="95">
        <v>750000000</v>
      </c>
      <c r="J73" s="73" t="s">
        <v>34</v>
      </c>
      <c r="K73" s="73" t="s">
        <v>78</v>
      </c>
      <c r="L73" s="84" t="s">
        <v>79</v>
      </c>
      <c r="M73" s="95" t="s">
        <v>37</v>
      </c>
      <c r="N73" s="77" t="s">
        <v>169</v>
      </c>
      <c r="O73" s="77" t="s">
        <v>68</v>
      </c>
      <c r="P73" s="95">
        <v>796</v>
      </c>
      <c r="Q73" s="54" t="s">
        <v>271</v>
      </c>
      <c r="R73" s="93">
        <v>1</v>
      </c>
      <c r="S73" s="85">
        <v>700000</v>
      </c>
      <c r="T73" s="79">
        <f t="shared" si="2"/>
        <v>700000</v>
      </c>
      <c r="U73" s="74">
        <f t="shared" si="3"/>
        <v>784000.00000000012</v>
      </c>
      <c r="V73" s="95"/>
      <c r="W73" s="95">
        <v>2014</v>
      </c>
      <c r="X73" s="95"/>
      <c r="Y73" s="38"/>
      <c r="Z73" s="39"/>
      <c r="AA73" s="39"/>
    </row>
    <row r="74" spans="1:28" s="58" customFormat="1" ht="105" customHeight="1">
      <c r="A74" s="95" t="s">
        <v>272</v>
      </c>
      <c r="B74" s="95" t="s">
        <v>28</v>
      </c>
      <c r="C74" s="130" t="s">
        <v>273</v>
      </c>
      <c r="D74" s="71" t="s">
        <v>274</v>
      </c>
      <c r="E74" s="92" t="s">
        <v>275</v>
      </c>
      <c r="F74" s="71" t="s">
        <v>76</v>
      </c>
      <c r="G74" s="67" t="s">
        <v>77</v>
      </c>
      <c r="H74" s="72">
        <v>0</v>
      </c>
      <c r="I74" s="95">
        <v>750000000</v>
      </c>
      <c r="J74" s="73" t="s">
        <v>34</v>
      </c>
      <c r="K74" s="73" t="s">
        <v>91</v>
      </c>
      <c r="L74" s="68" t="s">
        <v>79</v>
      </c>
      <c r="M74" s="95" t="s">
        <v>37</v>
      </c>
      <c r="N74" s="77" t="s">
        <v>93</v>
      </c>
      <c r="O74" s="77" t="s">
        <v>68</v>
      </c>
      <c r="P74" s="95">
        <v>796</v>
      </c>
      <c r="Q74" s="80" t="s">
        <v>81</v>
      </c>
      <c r="R74" s="93">
        <v>1</v>
      </c>
      <c r="S74" s="85">
        <v>365625</v>
      </c>
      <c r="T74" s="79">
        <f t="shared" si="2"/>
        <v>365625</v>
      </c>
      <c r="U74" s="74">
        <f t="shared" si="3"/>
        <v>409500.00000000006</v>
      </c>
      <c r="V74" s="95"/>
      <c r="W74" s="95">
        <v>2014</v>
      </c>
      <c r="X74" s="95"/>
      <c r="Y74" s="122"/>
      <c r="Z74" s="123"/>
      <c r="AA74" s="123"/>
    </row>
    <row r="75" spans="1:28" s="58" customFormat="1" ht="105" customHeight="1">
      <c r="A75" s="95" t="s">
        <v>276</v>
      </c>
      <c r="B75" s="95" t="s">
        <v>28</v>
      </c>
      <c r="C75" s="76" t="s">
        <v>277</v>
      </c>
      <c r="D75" s="71" t="s">
        <v>278</v>
      </c>
      <c r="E75" s="100" t="s">
        <v>279</v>
      </c>
      <c r="F75" s="71" t="s">
        <v>76</v>
      </c>
      <c r="G75" s="67" t="s">
        <v>77</v>
      </c>
      <c r="H75" s="72">
        <v>0</v>
      </c>
      <c r="I75" s="95">
        <v>750000000</v>
      </c>
      <c r="J75" s="73" t="s">
        <v>34</v>
      </c>
      <c r="K75" s="73" t="s">
        <v>78</v>
      </c>
      <c r="L75" s="68" t="s">
        <v>79</v>
      </c>
      <c r="M75" s="95" t="s">
        <v>37</v>
      </c>
      <c r="N75" s="77" t="s">
        <v>169</v>
      </c>
      <c r="O75" s="77" t="s">
        <v>68</v>
      </c>
      <c r="P75" s="95">
        <v>796</v>
      </c>
      <c r="Q75" s="54" t="s">
        <v>81</v>
      </c>
      <c r="R75" s="89">
        <v>1</v>
      </c>
      <c r="S75" s="85">
        <v>600000</v>
      </c>
      <c r="T75" s="79">
        <f t="shared" si="2"/>
        <v>600000</v>
      </c>
      <c r="U75" s="74">
        <f t="shared" si="3"/>
        <v>672000.00000000012</v>
      </c>
      <c r="V75" s="95"/>
      <c r="W75" s="95">
        <v>2014</v>
      </c>
      <c r="X75" s="95"/>
      <c r="Y75" s="122"/>
      <c r="Z75" s="123"/>
      <c r="AA75" s="123"/>
    </row>
    <row r="76" spans="1:28" s="58" customFormat="1" ht="105.75" customHeight="1">
      <c r="A76" s="95" t="s">
        <v>280</v>
      </c>
      <c r="B76" s="95" t="s">
        <v>28</v>
      </c>
      <c r="C76" s="78" t="s">
        <v>191</v>
      </c>
      <c r="D76" s="71" t="s">
        <v>192</v>
      </c>
      <c r="E76" s="71" t="s">
        <v>193</v>
      </c>
      <c r="F76" s="71" t="s">
        <v>76</v>
      </c>
      <c r="G76" s="67" t="s">
        <v>77</v>
      </c>
      <c r="H76" s="72">
        <v>0.73</v>
      </c>
      <c r="I76" s="95">
        <v>750000000</v>
      </c>
      <c r="J76" s="73" t="s">
        <v>34</v>
      </c>
      <c r="K76" s="73" t="s">
        <v>91</v>
      </c>
      <c r="L76" s="68" t="s">
        <v>79</v>
      </c>
      <c r="M76" s="95" t="s">
        <v>37</v>
      </c>
      <c r="N76" s="77" t="s">
        <v>93</v>
      </c>
      <c r="O76" s="77" t="s">
        <v>68</v>
      </c>
      <c r="P76" s="95">
        <v>796</v>
      </c>
      <c r="Q76" s="80" t="s">
        <v>81</v>
      </c>
      <c r="R76" s="89">
        <v>1</v>
      </c>
      <c r="S76" s="79">
        <v>135000</v>
      </c>
      <c r="T76" s="79">
        <f t="shared" si="2"/>
        <v>135000</v>
      </c>
      <c r="U76" s="74">
        <f t="shared" si="3"/>
        <v>151200</v>
      </c>
      <c r="V76" s="95"/>
      <c r="W76" s="95">
        <v>2014</v>
      </c>
      <c r="X76" s="95"/>
      <c r="Y76" s="124"/>
      <c r="Z76" s="123"/>
      <c r="AA76" s="123"/>
    </row>
    <row r="77" spans="1:28" s="58" customFormat="1" ht="117" customHeight="1">
      <c r="A77" s="95" t="s">
        <v>281</v>
      </c>
      <c r="B77" s="95" t="s">
        <v>28</v>
      </c>
      <c r="C77" s="78" t="s">
        <v>191</v>
      </c>
      <c r="D77" s="71" t="s">
        <v>192</v>
      </c>
      <c r="E77" s="71" t="s">
        <v>193</v>
      </c>
      <c r="F77" s="71" t="s">
        <v>76</v>
      </c>
      <c r="G77" s="67" t="s">
        <v>77</v>
      </c>
      <c r="H77" s="72">
        <v>0.74</v>
      </c>
      <c r="I77" s="95">
        <v>750000000</v>
      </c>
      <c r="J77" s="73" t="s">
        <v>34</v>
      </c>
      <c r="K77" s="73" t="s">
        <v>91</v>
      </c>
      <c r="L77" s="68" t="s">
        <v>79</v>
      </c>
      <c r="M77" s="95" t="s">
        <v>37</v>
      </c>
      <c r="N77" s="77" t="s">
        <v>93</v>
      </c>
      <c r="O77" s="77" t="s">
        <v>68</v>
      </c>
      <c r="P77" s="95">
        <v>796</v>
      </c>
      <c r="Q77" s="56" t="s">
        <v>81</v>
      </c>
      <c r="R77" s="89">
        <v>1</v>
      </c>
      <c r="S77" s="79">
        <v>430000</v>
      </c>
      <c r="T77" s="79">
        <f t="shared" si="2"/>
        <v>430000</v>
      </c>
      <c r="U77" s="74">
        <f t="shared" si="3"/>
        <v>481600.00000000006</v>
      </c>
      <c r="V77" s="95"/>
      <c r="W77" s="95">
        <v>2014</v>
      </c>
      <c r="X77" s="95"/>
      <c r="Y77" s="124"/>
      <c r="Z77" s="123"/>
      <c r="AA77" s="123"/>
    </row>
    <row r="78" spans="1:28" s="58" customFormat="1" ht="116.25" customHeight="1">
      <c r="A78" s="95" t="s">
        <v>282</v>
      </c>
      <c r="B78" s="95" t="s">
        <v>28</v>
      </c>
      <c r="C78" s="78" t="s">
        <v>283</v>
      </c>
      <c r="D78" s="86" t="s">
        <v>284</v>
      </c>
      <c r="E78" s="86" t="s">
        <v>285</v>
      </c>
      <c r="F78" s="71" t="s">
        <v>76</v>
      </c>
      <c r="G78" s="67" t="s">
        <v>77</v>
      </c>
      <c r="H78" s="72">
        <v>0</v>
      </c>
      <c r="I78" s="95">
        <v>750000000</v>
      </c>
      <c r="J78" s="73" t="s">
        <v>34</v>
      </c>
      <c r="K78" s="73" t="s">
        <v>91</v>
      </c>
      <c r="L78" s="68" t="s">
        <v>92</v>
      </c>
      <c r="M78" s="95" t="s">
        <v>37</v>
      </c>
      <c r="N78" s="77" t="s">
        <v>93</v>
      </c>
      <c r="O78" s="77" t="s">
        <v>68</v>
      </c>
      <c r="P78" s="95">
        <v>796</v>
      </c>
      <c r="Q78" s="54" t="s">
        <v>81</v>
      </c>
      <c r="R78" s="71">
        <v>4</v>
      </c>
      <c r="S78" s="85">
        <v>200000</v>
      </c>
      <c r="T78" s="79">
        <f t="shared" si="2"/>
        <v>800000</v>
      </c>
      <c r="U78" s="74">
        <f t="shared" si="3"/>
        <v>896000.00000000012</v>
      </c>
      <c r="V78" s="95"/>
      <c r="W78" s="95">
        <v>2014</v>
      </c>
      <c r="X78" s="95"/>
      <c r="Y78" s="122"/>
      <c r="Z78" s="123"/>
      <c r="AA78" s="123"/>
    </row>
    <row r="79" spans="1:28" s="58" customFormat="1" ht="98.25" customHeight="1">
      <c r="A79" s="95" t="s">
        <v>286</v>
      </c>
      <c r="B79" s="95" t="s">
        <v>28</v>
      </c>
      <c r="C79" s="78" t="s">
        <v>287</v>
      </c>
      <c r="D79" s="86" t="s">
        <v>284</v>
      </c>
      <c r="E79" s="86" t="s">
        <v>288</v>
      </c>
      <c r="F79" s="71" t="s">
        <v>76</v>
      </c>
      <c r="G79" s="67" t="s">
        <v>77</v>
      </c>
      <c r="H79" s="72">
        <v>0</v>
      </c>
      <c r="I79" s="95">
        <v>750000000</v>
      </c>
      <c r="J79" s="73" t="s">
        <v>34</v>
      </c>
      <c r="K79" s="73" t="s">
        <v>91</v>
      </c>
      <c r="L79" s="68" t="s">
        <v>92</v>
      </c>
      <c r="M79" s="95" t="s">
        <v>37</v>
      </c>
      <c r="N79" s="77" t="s">
        <v>93</v>
      </c>
      <c r="O79" s="77" t="s">
        <v>68</v>
      </c>
      <c r="P79" s="95">
        <v>796</v>
      </c>
      <c r="Q79" s="80" t="s">
        <v>81</v>
      </c>
      <c r="R79" s="71">
        <v>8</v>
      </c>
      <c r="S79" s="85">
        <v>180000</v>
      </c>
      <c r="T79" s="79">
        <f t="shared" si="2"/>
        <v>1440000</v>
      </c>
      <c r="U79" s="74">
        <f t="shared" si="3"/>
        <v>1612800.0000000002</v>
      </c>
      <c r="V79" s="95"/>
      <c r="W79" s="95">
        <v>2014</v>
      </c>
      <c r="X79" s="95"/>
      <c r="Y79" s="122"/>
      <c r="Z79" s="123"/>
      <c r="AA79" s="123"/>
    </row>
    <row r="80" spans="1:28" s="32" customFormat="1" ht="102.75" customHeight="1">
      <c r="A80" s="95" t="s">
        <v>289</v>
      </c>
      <c r="B80" s="95" t="s">
        <v>28</v>
      </c>
      <c r="C80" s="78" t="s">
        <v>290</v>
      </c>
      <c r="D80" s="87" t="s">
        <v>284</v>
      </c>
      <c r="E80" s="80" t="s">
        <v>291</v>
      </c>
      <c r="F80" s="71" t="s">
        <v>292</v>
      </c>
      <c r="G80" s="67" t="s">
        <v>77</v>
      </c>
      <c r="H80" s="72">
        <v>0</v>
      </c>
      <c r="I80" s="95">
        <v>750000000</v>
      </c>
      <c r="J80" s="73" t="s">
        <v>34</v>
      </c>
      <c r="K80" s="73" t="s">
        <v>91</v>
      </c>
      <c r="L80" s="68" t="s">
        <v>293</v>
      </c>
      <c r="M80" s="95" t="s">
        <v>37</v>
      </c>
      <c r="N80" s="77" t="s">
        <v>93</v>
      </c>
      <c r="O80" s="77" t="s">
        <v>68</v>
      </c>
      <c r="P80" s="95">
        <v>796</v>
      </c>
      <c r="Q80" s="88" t="s">
        <v>81</v>
      </c>
      <c r="R80" s="89">
        <v>6</v>
      </c>
      <c r="S80" s="81">
        <v>12600</v>
      </c>
      <c r="T80" s="79">
        <f>R80*S80</f>
        <v>75600</v>
      </c>
      <c r="U80" s="74">
        <f t="shared" si="3"/>
        <v>84672.000000000015</v>
      </c>
      <c r="V80" s="95"/>
      <c r="W80" s="95">
        <v>2014</v>
      </c>
      <c r="X80" s="95"/>
      <c r="Z80" s="33"/>
      <c r="AA80" s="31"/>
      <c r="AB80" s="31"/>
    </row>
    <row r="81" spans="1:28" s="17" customFormat="1" ht="124.5" customHeight="1">
      <c r="A81" s="95" t="s">
        <v>294</v>
      </c>
      <c r="B81" s="95" t="s">
        <v>28</v>
      </c>
      <c r="C81" s="78" t="s">
        <v>295</v>
      </c>
      <c r="D81" s="71" t="s">
        <v>296</v>
      </c>
      <c r="E81" s="71" t="s">
        <v>297</v>
      </c>
      <c r="F81" s="71" t="s">
        <v>76</v>
      </c>
      <c r="G81" s="67" t="s">
        <v>77</v>
      </c>
      <c r="H81" s="72">
        <v>0</v>
      </c>
      <c r="I81" s="95">
        <v>750000000</v>
      </c>
      <c r="J81" s="73" t="s">
        <v>34</v>
      </c>
      <c r="K81" s="73" t="s">
        <v>91</v>
      </c>
      <c r="L81" s="68" t="s">
        <v>298</v>
      </c>
      <c r="M81" s="95" t="s">
        <v>37</v>
      </c>
      <c r="N81" s="77" t="s">
        <v>93</v>
      </c>
      <c r="O81" s="77" t="s">
        <v>68</v>
      </c>
      <c r="P81" s="95">
        <v>796</v>
      </c>
      <c r="Q81" s="71" t="s">
        <v>81</v>
      </c>
      <c r="R81" s="71">
        <v>2</v>
      </c>
      <c r="S81" s="79">
        <v>880608.55</v>
      </c>
      <c r="T81" s="79">
        <f>R81*S81</f>
        <v>1761217.1</v>
      </c>
      <c r="U81" s="74">
        <f>T81*1.12</f>
        <v>1972563.1520000002</v>
      </c>
      <c r="V81" s="95"/>
      <c r="W81" s="95">
        <v>2014</v>
      </c>
      <c r="X81" s="95"/>
      <c r="Z81" s="18"/>
      <c r="AA81" s="19"/>
      <c r="AB81" s="19"/>
    </row>
    <row r="82" spans="1:28" s="32" customFormat="1" ht="114.75" customHeight="1">
      <c r="A82" s="95" t="s">
        <v>299</v>
      </c>
      <c r="B82" s="95" t="s">
        <v>28</v>
      </c>
      <c r="C82" s="78" t="s">
        <v>300</v>
      </c>
      <c r="D82" s="71" t="s">
        <v>301</v>
      </c>
      <c r="E82" s="71" t="s">
        <v>302</v>
      </c>
      <c r="F82" s="71" t="s">
        <v>292</v>
      </c>
      <c r="G82" s="67" t="s">
        <v>77</v>
      </c>
      <c r="H82" s="72">
        <v>0.5</v>
      </c>
      <c r="I82" s="95">
        <v>750000000</v>
      </c>
      <c r="J82" s="73" t="s">
        <v>34</v>
      </c>
      <c r="K82" s="73" t="s">
        <v>91</v>
      </c>
      <c r="L82" s="68" t="s">
        <v>293</v>
      </c>
      <c r="M82" s="95" t="s">
        <v>37</v>
      </c>
      <c r="N82" s="77" t="s">
        <v>93</v>
      </c>
      <c r="O82" s="77" t="s">
        <v>68</v>
      </c>
      <c r="P82" s="95">
        <v>796</v>
      </c>
      <c r="Q82" s="71" t="s">
        <v>81</v>
      </c>
      <c r="R82" s="71">
        <v>100</v>
      </c>
      <c r="S82" s="79">
        <v>4500</v>
      </c>
      <c r="T82" s="79">
        <f t="shared" ref="T82:T94" si="4">R82*S82</f>
        <v>450000</v>
      </c>
      <c r="U82" s="74">
        <f t="shared" si="3"/>
        <v>504000.00000000006</v>
      </c>
      <c r="V82" s="95"/>
      <c r="W82" s="95">
        <v>2014</v>
      </c>
      <c r="X82" s="95"/>
      <c r="Z82" s="30"/>
      <c r="AA82" s="31"/>
      <c r="AB82" s="31"/>
    </row>
    <row r="83" spans="1:28" s="32" customFormat="1" ht="114.75" customHeight="1">
      <c r="A83" s="95" t="s">
        <v>303</v>
      </c>
      <c r="B83" s="95" t="s">
        <v>28</v>
      </c>
      <c r="C83" s="78" t="s">
        <v>304</v>
      </c>
      <c r="D83" s="71" t="s">
        <v>305</v>
      </c>
      <c r="E83" s="71" t="s">
        <v>306</v>
      </c>
      <c r="F83" s="71" t="s">
        <v>292</v>
      </c>
      <c r="G83" s="67" t="s">
        <v>77</v>
      </c>
      <c r="H83" s="72">
        <v>0</v>
      </c>
      <c r="I83" s="95">
        <v>750000000</v>
      </c>
      <c r="J83" s="73" t="s">
        <v>34</v>
      </c>
      <c r="K83" s="73" t="s">
        <v>91</v>
      </c>
      <c r="L83" s="68" t="s">
        <v>293</v>
      </c>
      <c r="M83" s="95" t="s">
        <v>37</v>
      </c>
      <c r="N83" s="77" t="s">
        <v>93</v>
      </c>
      <c r="O83" s="77" t="s">
        <v>68</v>
      </c>
      <c r="P83" s="95">
        <v>796</v>
      </c>
      <c r="Q83" s="71" t="s">
        <v>81</v>
      </c>
      <c r="R83" s="71">
        <v>1</v>
      </c>
      <c r="S83" s="79">
        <v>890000</v>
      </c>
      <c r="T83" s="79">
        <f t="shared" si="4"/>
        <v>890000</v>
      </c>
      <c r="U83" s="74">
        <f t="shared" si="3"/>
        <v>996800.00000000012</v>
      </c>
      <c r="V83" s="95"/>
      <c r="W83" s="95">
        <v>2014</v>
      </c>
      <c r="X83" s="95"/>
      <c r="Z83" s="30"/>
      <c r="AA83" s="31"/>
      <c r="AB83" s="31"/>
    </row>
    <row r="84" spans="1:28" s="58" customFormat="1" ht="108" customHeight="1">
      <c r="A84" s="95" t="s">
        <v>307</v>
      </c>
      <c r="B84" s="95" t="s">
        <v>28</v>
      </c>
      <c r="C84" s="102" t="s">
        <v>308</v>
      </c>
      <c r="D84" s="80" t="s">
        <v>159</v>
      </c>
      <c r="E84" s="80" t="s">
        <v>309</v>
      </c>
      <c r="F84" s="71" t="s">
        <v>292</v>
      </c>
      <c r="G84" s="67" t="s">
        <v>64</v>
      </c>
      <c r="H84" s="72">
        <v>0</v>
      </c>
      <c r="I84" s="95">
        <v>750000000</v>
      </c>
      <c r="J84" s="73" t="s">
        <v>34</v>
      </c>
      <c r="K84" s="73" t="s">
        <v>91</v>
      </c>
      <c r="L84" s="68" t="s">
        <v>293</v>
      </c>
      <c r="M84" s="95" t="s">
        <v>37</v>
      </c>
      <c r="N84" s="77" t="s">
        <v>93</v>
      </c>
      <c r="O84" s="77" t="s">
        <v>68</v>
      </c>
      <c r="P84" s="95">
        <v>796</v>
      </c>
      <c r="Q84" s="80" t="s">
        <v>81</v>
      </c>
      <c r="R84" s="80">
        <v>1</v>
      </c>
      <c r="S84" s="81">
        <v>8100000</v>
      </c>
      <c r="T84" s="79">
        <f t="shared" si="4"/>
        <v>8100000</v>
      </c>
      <c r="U84" s="74">
        <f t="shared" si="3"/>
        <v>9072000</v>
      </c>
      <c r="V84" s="95"/>
      <c r="W84" s="95">
        <v>2014</v>
      </c>
      <c r="X84" s="95"/>
      <c r="Z84" s="125"/>
      <c r="AA84" s="123"/>
      <c r="AB84" s="123"/>
    </row>
    <row r="85" spans="1:28" s="58" customFormat="1" ht="110.25" customHeight="1">
      <c r="A85" s="95" t="s">
        <v>310</v>
      </c>
      <c r="B85" s="95" t="s">
        <v>28</v>
      </c>
      <c r="C85" s="78" t="s">
        <v>311</v>
      </c>
      <c r="D85" s="71" t="s">
        <v>312</v>
      </c>
      <c r="E85" s="71" t="s">
        <v>313</v>
      </c>
      <c r="F85" s="71" t="s">
        <v>292</v>
      </c>
      <c r="G85" s="67" t="s">
        <v>77</v>
      </c>
      <c r="H85" s="72">
        <v>0</v>
      </c>
      <c r="I85" s="95">
        <v>750000000</v>
      </c>
      <c r="J85" s="73" t="s">
        <v>34</v>
      </c>
      <c r="K85" s="73" t="s">
        <v>91</v>
      </c>
      <c r="L85" s="68" t="s">
        <v>293</v>
      </c>
      <c r="M85" s="95" t="s">
        <v>37</v>
      </c>
      <c r="N85" s="77" t="s">
        <v>93</v>
      </c>
      <c r="O85" s="77" t="s">
        <v>68</v>
      </c>
      <c r="P85" s="95">
        <v>796</v>
      </c>
      <c r="Q85" s="80" t="s">
        <v>81</v>
      </c>
      <c r="R85" s="80">
        <v>1</v>
      </c>
      <c r="S85" s="85">
        <v>1000000</v>
      </c>
      <c r="T85" s="79">
        <f t="shared" si="4"/>
        <v>1000000</v>
      </c>
      <c r="U85" s="74">
        <f t="shared" si="3"/>
        <v>1120000</v>
      </c>
      <c r="V85" s="95"/>
      <c r="W85" s="95">
        <v>2014</v>
      </c>
      <c r="X85" s="95"/>
      <c r="Z85" s="122"/>
      <c r="AA85" s="123"/>
      <c r="AB85" s="123"/>
    </row>
    <row r="86" spans="1:28" s="32" customFormat="1" ht="101.25" customHeight="1">
      <c r="A86" s="95" t="s">
        <v>314</v>
      </c>
      <c r="B86" s="95" t="s">
        <v>28</v>
      </c>
      <c r="C86" s="78" t="s">
        <v>315</v>
      </c>
      <c r="D86" s="71" t="s">
        <v>316</v>
      </c>
      <c r="E86" s="71" t="s">
        <v>317</v>
      </c>
      <c r="F86" s="71" t="s">
        <v>292</v>
      </c>
      <c r="G86" s="67" t="s">
        <v>77</v>
      </c>
      <c r="H86" s="72">
        <v>0</v>
      </c>
      <c r="I86" s="95">
        <v>750000000</v>
      </c>
      <c r="J86" s="73" t="s">
        <v>34</v>
      </c>
      <c r="K86" s="73" t="s">
        <v>91</v>
      </c>
      <c r="L86" s="68" t="s">
        <v>293</v>
      </c>
      <c r="M86" s="95" t="s">
        <v>37</v>
      </c>
      <c r="N86" s="77" t="s">
        <v>93</v>
      </c>
      <c r="O86" s="77" t="s">
        <v>68</v>
      </c>
      <c r="P86" s="95">
        <v>796</v>
      </c>
      <c r="Q86" s="80" t="s">
        <v>81</v>
      </c>
      <c r="R86" s="94">
        <v>1</v>
      </c>
      <c r="S86" s="79">
        <v>2950000</v>
      </c>
      <c r="T86" s="79">
        <f t="shared" si="4"/>
        <v>2950000</v>
      </c>
      <c r="U86" s="74">
        <f t="shared" si="3"/>
        <v>3304000.0000000005</v>
      </c>
      <c r="V86" s="95"/>
      <c r="W86" s="95">
        <v>2014</v>
      </c>
      <c r="X86" s="95"/>
      <c r="Z86" s="34"/>
      <c r="AA86" s="31"/>
      <c r="AB86" s="31"/>
    </row>
    <row r="87" spans="1:28" s="58" customFormat="1" ht="112.5" customHeight="1">
      <c r="A87" s="95" t="s">
        <v>318</v>
      </c>
      <c r="B87" s="95" t="s">
        <v>28</v>
      </c>
      <c r="C87" s="103" t="s">
        <v>319</v>
      </c>
      <c r="D87" s="82" t="s">
        <v>320</v>
      </c>
      <c r="E87" s="71" t="s">
        <v>321</v>
      </c>
      <c r="F87" s="71" t="s">
        <v>292</v>
      </c>
      <c r="G87" s="67" t="s">
        <v>64</v>
      </c>
      <c r="H87" s="72">
        <v>0</v>
      </c>
      <c r="I87" s="95">
        <v>750000000</v>
      </c>
      <c r="J87" s="73" t="s">
        <v>34</v>
      </c>
      <c r="K87" s="73" t="s">
        <v>91</v>
      </c>
      <c r="L87" s="68" t="s">
        <v>293</v>
      </c>
      <c r="M87" s="95" t="s">
        <v>37</v>
      </c>
      <c r="N87" s="77" t="s">
        <v>93</v>
      </c>
      <c r="O87" s="77" t="s">
        <v>68</v>
      </c>
      <c r="P87" s="95">
        <v>796</v>
      </c>
      <c r="Q87" s="80" t="s">
        <v>81</v>
      </c>
      <c r="R87" s="71">
        <v>1</v>
      </c>
      <c r="S87" s="79">
        <v>3900000</v>
      </c>
      <c r="T87" s="79">
        <f t="shared" si="4"/>
        <v>3900000</v>
      </c>
      <c r="U87" s="74">
        <f t="shared" si="3"/>
        <v>4368000</v>
      </c>
      <c r="V87" s="95"/>
      <c r="W87" s="95">
        <v>2014</v>
      </c>
      <c r="X87" s="95"/>
      <c r="Z87" s="124"/>
      <c r="AA87" s="123"/>
      <c r="AB87" s="123"/>
    </row>
    <row r="88" spans="1:28" s="58" customFormat="1" ht="112.5" customHeight="1">
      <c r="A88" s="95" t="s">
        <v>322</v>
      </c>
      <c r="B88" s="95" t="s">
        <v>28</v>
      </c>
      <c r="C88" s="78" t="s">
        <v>243</v>
      </c>
      <c r="D88" s="54" t="s">
        <v>244</v>
      </c>
      <c r="E88" s="53" t="s">
        <v>245</v>
      </c>
      <c r="F88" s="71" t="s">
        <v>292</v>
      </c>
      <c r="G88" s="67" t="s">
        <v>64</v>
      </c>
      <c r="H88" s="72">
        <v>0</v>
      </c>
      <c r="I88" s="95">
        <v>750000000</v>
      </c>
      <c r="J88" s="73" t="s">
        <v>34</v>
      </c>
      <c r="K88" s="73" t="s">
        <v>91</v>
      </c>
      <c r="L88" s="68" t="s">
        <v>293</v>
      </c>
      <c r="M88" s="95" t="s">
        <v>37</v>
      </c>
      <c r="N88" s="77" t="s">
        <v>93</v>
      </c>
      <c r="O88" s="77" t="s">
        <v>68</v>
      </c>
      <c r="P88" s="95">
        <v>796</v>
      </c>
      <c r="Q88" s="80" t="s">
        <v>81</v>
      </c>
      <c r="R88" s="94">
        <v>1</v>
      </c>
      <c r="S88" s="85">
        <v>3000000</v>
      </c>
      <c r="T88" s="79">
        <f t="shared" si="4"/>
        <v>3000000</v>
      </c>
      <c r="U88" s="74">
        <f t="shared" si="3"/>
        <v>3360000.0000000005</v>
      </c>
      <c r="V88" s="95"/>
      <c r="W88" s="95">
        <v>2014</v>
      </c>
      <c r="X88" s="95"/>
      <c r="Z88" s="122"/>
      <c r="AA88" s="123"/>
      <c r="AB88" s="123"/>
    </row>
    <row r="89" spans="1:28" s="32" customFormat="1" ht="113.25" customHeight="1">
      <c r="A89" s="95" t="s">
        <v>323</v>
      </c>
      <c r="B89" s="95" t="s">
        <v>28</v>
      </c>
      <c r="C89" s="78" t="s">
        <v>324</v>
      </c>
      <c r="D89" s="71" t="s">
        <v>325</v>
      </c>
      <c r="E89" s="71" t="s">
        <v>326</v>
      </c>
      <c r="F89" s="71" t="s">
        <v>292</v>
      </c>
      <c r="G89" s="67" t="s">
        <v>64</v>
      </c>
      <c r="H89" s="72">
        <v>0</v>
      </c>
      <c r="I89" s="95">
        <v>750000000</v>
      </c>
      <c r="J89" s="73" t="s">
        <v>34</v>
      </c>
      <c r="K89" s="73" t="s">
        <v>91</v>
      </c>
      <c r="L89" s="68" t="s">
        <v>293</v>
      </c>
      <c r="M89" s="95" t="s">
        <v>37</v>
      </c>
      <c r="N89" s="77" t="s">
        <v>93</v>
      </c>
      <c r="O89" s="77" t="s">
        <v>68</v>
      </c>
      <c r="P89" s="95">
        <v>796</v>
      </c>
      <c r="Q89" s="71" t="s">
        <v>81</v>
      </c>
      <c r="R89" s="71">
        <v>1</v>
      </c>
      <c r="S89" s="79">
        <v>2850000</v>
      </c>
      <c r="T89" s="79">
        <f t="shared" si="4"/>
        <v>2850000</v>
      </c>
      <c r="U89" s="74">
        <f t="shared" si="3"/>
        <v>3192000.0000000005</v>
      </c>
      <c r="V89" s="95"/>
      <c r="W89" s="95">
        <v>2014</v>
      </c>
      <c r="X89" s="95"/>
      <c r="Z89" s="30"/>
      <c r="AA89" s="31"/>
      <c r="AB89" s="31"/>
    </row>
    <row r="90" spans="1:28" s="32" customFormat="1" ht="115.5" customHeight="1">
      <c r="A90" s="95" t="s">
        <v>327</v>
      </c>
      <c r="B90" s="95" t="s">
        <v>28</v>
      </c>
      <c r="C90" s="78" t="s">
        <v>328</v>
      </c>
      <c r="D90" s="87" t="s">
        <v>329</v>
      </c>
      <c r="E90" s="80" t="s">
        <v>330</v>
      </c>
      <c r="F90" s="71" t="s">
        <v>292</v>
      </c>
      <c r="G90" s="67" t="s">
        <v>64</v>
      </c>
      <c r="H90" s="72">
        <v>0.5</v>
      </c>
      <c r="I90" s="95">
        <v>750000000</v>
      </c>
      <c r="J90" s="73" t="s">
        <v>34</v>
      </c>
      <c r="K90" s="73" t="s">
        <v>91</v>
      </c>
      <c r="L90" s="68" t="s">
        <v>293</v>
      </c>
      <c r="M90" s="95" t="s">
        <v>37</v>
      </c>
      <c r="N90" s="77" t="s">
        <v>93</v>
      </c>
      <c r="O90" s="77" t="s">
        <v>68</v>
      </c>
      <c r="P90" s="95">
        <v>796</v>
      </c>
      <c r="Q90" s="88" t="s">
        <v>81</v>
      </c>
      <c r="R90" s="89">
        <v>5</v>
      </c>
      <c r="S90" s="79">
        <v>1300000</v>
      </c>
      <c r="T90" s="79">
        <f t="shared" si="4"/>
        <v>6500000</v>
      </c>
      <c r="U90" s="74">
        <f t="shared" si="3"/>
        <v>7280000.0000000009</v>
      </c>
      <c r="V90" s="95" t="s">
        <v>99</v>
      </c>
      <c r="W90" s="95">
        <v>2014</v>
      </c>
      <c r="X90" s="95"/>
      <c r="Z90" s="30"/>
      <c r="AA90" s="31"/>
      <c r="AB90" s="31"/>
    </row>
    <row r="91" spans="1:28" s="32" customFormat="1" ht="114" customHeight="1">
      <c r="A91" s="95" t="s">
        <v>331</v>
      </c>
      <c r="B91" s="95" t="s">
        <v>28</v>
      </c>
      <c r="C91" s="78" t="s">
        <v>332</v>
      </c>
      <c r="D91" s="87" t="s">
        <v>329</v>
      </c>
      <c r="E91" s="80" t="s">
        <v>333</v>
      </c>
      <c r="F91" s="71" t="s">
        <v>292</v>
      </c>
      <c r="G91" s="67" t="s">
        <v>64</v>
      </c>
      <c r="H91" s="72">
        <v>0.5</v>
      </c>
      <c r="I91" s="95">
        <v>750000000</v>
      </c>
      <c r="J91" s="73" t="s">
        <v>34</v>
      </c>
      <c r="K91" s="73" t="s">
        <v>91</v>
      </c>
      <c r="L91" s="68" t="s">
        <v>293</v>
      </c>
      <c r="M91" s="95" t="s">
        <v>37</v>
      </c>
      <c r="N91" s="77" t="s">
        <v>93</v>
      </c>
      <c r="O91" s="77" t="s">
        <v>68</v>
      </c>
      <c r="P91" s="95">
        <v>796</v>
      </c>
      <c r="Q91" s="88" t="s">
        <v>81</v>
      </c>
      <c r="R91" s="89">
        <v>5</v>
      </c>
      <c r="S91" s="79">
        <v>1500000</v>
      </c>
      <c r="T91" s="79">
        <f t="shared" si="4"/>
        <v>7500000</v>
      </c>
      <c r="U91" s="74">
        <f t="shared" si="3"/>
        <v>8400000</v>
      </c>
      <c r="V91" s="95" t="s">
        <v>99</v>
      </c>
      <c r="W91" s="95">
        <v>2014</v>
      </c>
      <c r="X91" s="95"/>
      <c r="Z91" s="30"/>
      <c r="AA91" s="31"/>
      <c r="AB91" s="31"/>
    </row>
    <row r="92" spans="1:28" s="17" customFormat="1" ht="133.5" customHeight="1">
      <c r="A92" s="95" t="s">
        <v>334</v>
      </c>
      <c r="B92" s="95" t="s">
        <v>28</v>
      </c>
      <c r="C92" s="76" t="s">
        <v>335</v>
      </c>
      <c r="D92" s="71" t="s">
        <v>336</v>
      </c>
      <c r="E92" s="71" t="s">
        <v>337</v>
      </c>
      <c r="F92" s="71" t="s">
        <v>292</v>
      </c>
      <c r="G92" s="67" t="s">
        <v>77</v>
      </c>
      <c r="H92" s="72">
        <v>0</v>
      </c>
      <c r="I92" s="95">
        <v>750000000</v>
      </c>
      <c r="J92" s="73" t="s">
        <v>34</v>
      </c>
      <c r="K92" s="73" t="s">
        <v>78</v>
      </c>
      <c r="L92" s="68" t="s">
        <v>338</v>
      </c>
      <c r="M92" s="95" t="s">
        <v>37</v>
      </c>
      <c r="N92" s="77" t="s">
        <v>169</v>
      </c>
      <c r="O92" s="77" t="s">
        <v>68</v>
      </c>
      <c r="P92" s="95">
        <v>796</v>
      </c>
      <c r="Q92" s="71" t="s">
        <v>81</v>
      </c>
      <c r="R92" s="89">
        <v>2</v>
      </c>
      <c r="S92" s="79">
        <v>215000</v>
      </c>
      <c r="T92" s="79">
        <f t="shared" si="4"/>
        <v>430000</v>
      </c>
      <c r="U92" s="74">
        <f t="shared" si="3"/>
        <v>481600.00000000006</v>
      </c>
      <c r="V92" s="95"/>
      <c r="W92" s="95">
        <v>2014</v>
      </c>
      <c r="X92" s="95"/>
      <c r="Z92" s="18"/>
      <c r="AA92" s="19"/>
      <c r="AB92" s="19"/>
    </row>
    <row r="93" spans="1:28" s="17" customFormat="1" ht="122.25" customHeight="1">
      <c r="A93" s="95" t="s">
        <v>339</v>
      </c>
      <c r="B93" s="95" t="s">
        <v>28</v>
      </c>
      <c r="C93" s="76" t="s">
        <v>340</v>
      </c>
      <c r="D93" s="71" t="s">
        <v>196</v>
      </c>
      <c r="E93" s="71" t="s">
        <v>341</v>
      </c>
      <c r="F93" s="71" t="s">
        <v>292</v>
      </c>
      <c r="G93" s="67" t="s">
        <v>77</v>
      </c>
      <c r="H93" s="72">
        <v>0</v>
      </c>
      <c r="I93" s="95">
        <v>750000000</v>
      </c>
      <c r="J93" s="73" t="s">
        <v>34</v>
      </c>
      <c r="K93" s="73" t="s">
        <v>78</v>
      </c>
      <c r="L93" s="68" t="s">
        <v>338</v>
      </c>
      <c r="M93" s="95" t="s">
        <v>37</v>
      </c>
      <c r="N93" s="77" t="s">
        <v>169</v>
      </c>
      <c r="O93" s="77" t="s">
        <v>68</v>
      </c>
      <c r="P93" s="95">
        <v>796</v>
      </c>
      <c r="Q93" s="71" t="s">
        <v>81</v>
      </c>
      <c r="R93" s="89">
        <v>1</v>
      </c>
      <c r="S93" s="79">
        <v>374500</v>
      </c>
      <c r="T93" s="79">
        <f t="shared" si="4"/>
        <v>374500</v>
      </c>
      <c r="U93" s="74">
        <f t="shared" si="3"/>
        <v>419440.00000000006</v>
      </c>
      <c r="V93" s="95"/>
      <c r="W93" s="95">
        <v>2014</v>
      </c>
      <c r="X93" s="95"/>
      <c r="Z93" s="18"/>
      <c r="AA93" s="19"/>
      <c r="AB93" s="19"/>
    </row>
    <row r="94" spans="1:28" s="32" customFormat="1" ht="111" customHeight="1">
      <c r="A94" s="95" t="s">
        <v>342</v>
      </c>
      <c r="B94" s="95" t="s">
        <v>28</v>
      </c>
      <c r="C94" s="78" t="s">
        <v>158</v>
      </c>
      <c r="D94" s="71" t="s">
        <v>159</v>
      </c>
      <c r="E94" s="71" t="s">
        <v>160</v>
      </c>
      <c r="F94" s="71" t="s">
        <v>292</v>
      </c>
      <c r="G94" s="67" t="s">
        <v>64</v>
      </c>
      <c r="H94" s="72">
        <v>0</v>
      </c>
      <c r="I94" s="95">
        <v>750000000</v>
      </c>
      <c r="J94" s="73" t="s">
        <v>34</v>
      </c>
      <c r="K94" s="73" t="s">
        <v>91</v>
      </c>
      <c r="L94" s="68" t="s">
        <v>293</v>
      </c>
      <c r="M94" s="95" t="s">
        <v>37</v>
      </c>
      <c r="N94" s="77" t="s">
        <v>93</v>
      </c>
      <c r="O94" s="77" t="s">
        <v>68</v>
      </c>
      <c r="P94" s="95">
        <v>796</v>
      </c>
      <c r="Q94" s="71" t="s">
        <v>81</v>
      </c>
      <c r="R94" s="71">
        <v>1</v>
      </c>
      <c r="S94" s="85">
        <v>5250000</v>
      </c>
      <c r="T94" s="79">
        <f t="shared" si="4"/>
        <v>5250000</v>
      </c>
      <c r="U94" s="74">
        <f t="shared" si="3"/>
        <v>5880000.0000000009</v>
      </c>
      <c r="V94" s="95"/>
      <c r="W94" s="95">
        <v>2014</v>
      </c>
      <c r="X94" s="95"/>
      <c r="Z94" s="36"/>
      <c r="AA94" s="31"/>
      <c r="AB94" s="31"/>
    </row>
    <row r="95" spans="1:28">
      <c r="A95" s="281" t="s">
        <v>343</v>
      </c>
      <c r="B95" s="281"/>
      <c r="C95" s="281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7">
        <f>SUM(T9:T94)</f>
        <v>1938788584.0250001</v>
      </c>
      <c r="U95" s="97">
        <f>SUM(U9:U94)</f>
        <v>2171443214.1192002</v>
      </c>
      <c r="V95" s="95"/>
      <c r="W95" s="95"/>
      <c r="X95" s="95"/>
      <c r="Y95" s="211"/>
      <c r="Z95" s="211"/>
      <c r="AA95" s="211"/>
      <c r="AB95" s="211"/>
    </row>
    <row r="96" spans="1:28">
      <c r="A96" s="286" t="s">
        <v>344</v>
      </c>
      <c r="B96" s="286"/>
      <c r="C96" s="286"/>
      <c r="D96" s="286"/>
      <c r="E96" s="286"/>
      <c r="F96" s="286"/>
      <c r="G96" s="286"/>
      <c r="H96" s="286"/>
      <c r="I96" s="286"/>
      <c r="J96" s="286"/>
      <c r="K96" s="286"/>
      <c r="L96" s="286"/>
      <c r="M96" s="286"/>
      <c r="N96" s="286"/>
      <c r="O96" s="286"/>
      <c r="P96" s="286"/>
      <c r="Q96" s="286"/>
      <c r="R96" s="286"/>
      <c r="S96" s="286"/>
      <c r="T96" s="286"/>
      <c r="U96" s="286"/>
      <c r="V96" s="286"/>
      <c r="W96" s="286"/>
      <c r="X96" s="286"/>
      <c r="Y96" s="211"/>
      <c r="Z96" s="211"/>
      <c r="AA96" s="211"/>
      <c r="AB96" s="211"/>
    </row>
    <row r="97" spans="1:24" ht="82.5" customHeight="1">
      <c r="A97" s="66" t="s">
        <v>345</v>
      </c>
      <c r="B97" s="66" t="s">
        <v>28</v>
      </c>
      <c r="C97" s="213" t="s">
        <v>346</v>
      </c>
      <c r="D97" s="66" t="s">
        <v>347</v>
      </c>
      <c r="E97" s="66" t="s">
        <v>348</v>
      </c>
      <c r="F97" s="66" t="s">
        <v>349</v>
      </c>
      <c r="G97" s="67" t="s">
        <v>64</v>
      </c>
      <c r="H97" s="214">
        <v>0.5</v>
      </c>
      <c r="I97" s="66">
        <v>750000000</v>
      </c>
      <c r="J97" s="215" t="s">
        <v>34</v>
      </c>
      <c r="K97" s="104" t="s">
        <v>350</v>
      </c>
      <c r="L97" s="68" t="s">
        <v>351</v>
      </c>
      <c r="M97" s="66"/>
      <c r="N97" s="105" t="s">
        <v>38</v>
      </c>
      <c r="O97" s="66" t="s">
        <v>352</v>
      </c>
      <c r="P97" s="66"/>
      <c r="Q97" s="66"/>
      <c r="R97" s="66"/>
      <c r="S97" s="67"/>
      <c r="T97" s="106">
        <v>26134575.347185101</v>
      </c>
      <c r="U97" s="107">
        <f>T97*1.12</f>
        <v>29270724.388847318</v>
      </c>
      <c r="V97" s="66"/>
      <c r="W97" s="108" t="s">
        <v>353</v>
      </c>
      <c r="X97" s="69"/>
    </row>
    <row r="98" spans="1:24" s="15" customFormat="1" ht="84" customHeight="1">
      <c r="A98" s="66" t="s">
        <v>354</v>
      </c>
      <c r="B98" s="66" t="s">
        <v>28</v>
      </c>
      <c r="C98" s="213" t="s">
        <v>346</v>
      </c>
      <c r="D98" s="66" t="s">
        <v>347</v>
      </c>
      <c r="E98" s="66" t="s">
        <v>348</v>
      </c>
      <c r="F98" s="66" t="s">
        <v>349</v>
      </c>
      <c r="G98" s="67" t="s">
        <v>64</v>
      </c>
      <c r="H98" s="214">
        <v>0.5</v>
      </c>
      <c r="I98" s="66">
        <v>750000000</v>
      </c>
      <c r="J98" s="215" t="s">
        <v>34</v>
      </c>
      <c r="K98" s="104" t="s">
        <v>350</v>
      </c>
      <c r="L98" s="68" t="s">
        <v>355</v>
      </c>
      <c r="M98" s="66"/>
      <c r="N98" s="105" t="s">
        <v>38</v>
      </c>
      <c r="O98" s="66" t="s">
        <v>352</v>
      </c>
      <c r="P98" s="66"/>
      <c r="Q98" s="66"/>
      <c r="R98" s="66"/>
      <c r="S98" s="67"/>
      <c r="T98" s="106">
        <v>15444255.052814858</v>
      </c>
      <c r="U98" s="107">
        <f>T98*1.12</f>
        <v>17297565.659152642</v>
      </c>
      <c r="V98" s="66"/>
      <c r="W98" s="108" t="s">
        <v>353</v>
      </c>
      <c r="X98" s="69"/>
    </row>
    <row r="99" spans="1:24" s="15" customFormat="1" ht="98.25" customHeight="1">
      <c r="A99" s="66" t="s">
        <v>356</v>
      </c>
      <c r="B99" s="66" t="s">
        <v>28</v>
      </c>
      <c r="C99" s="213" t="s">
        <v>346</v>
      </c>
      <c r="D99" s="66" t="s">
        <v>347</v>
      </c>
      <c r="E99" s="66" t="s">
        <v>348</v>
      </c>
      <c r="F99" s="66" t="s">
        <v>357</v>
      </c>
      <c r="G99" s="67" t="s">
        <v>64</v>
      </c>
      <c r="H99" s="214">
        <v>0.5</v>
      </c>
      <c r="I99" s="66">
        <v>750000000</v>
      </c>
      <c r="J99" s="215" t="s">
        <v>34</v>
      </c>
      <c r="K99" s="104" t="s">
        <v>358</v>
      </c>
      <c r="L99" s="68" t="s">
        <v>359</v>
      </c>
      <c r="M99" s="66"/>
      <c r="N99" s="105" t="s">
        <v>38</v>
      </c>
      <c r="O99" s="66" t="s">
        <v>352</v>
      </c>
      <c r="P99" s="66"/>
      <c r="Q99" s="66"/>
      <c r="R99" s="66"/>
      <c r="S99" s="67"/>
      <c r="T99" s="106">
        <v>2555605.7054584729</v>
      </c>
      <c r="U99" s="107">
        <f>T99*1.12</f>
        <v>2862278.3901134902</v>
      </c>
      <c r="V99" s="66"/>
      <c r="W99" s="108" t="s">
        <v>353</v>
      </c>
      <c r="X99" s="70"/>
    </row>
    <row r="100" spans="1:24" s="15" customFormat="1" ht="99.75" customHeight="1">
      <c r="A100" s="66" t="s">
        <v>360</v>
      </c>
      <c r="B100" s="66" t="s">
        <v>28</v>
      </c>
      <c r="C100" s="213" t="s">
        <v>346</v>
      </c>
      <c r="D100" s="66" t="s">
        <v>347</v>
      </c>
      <c r="E100" s="66" t="s">
        <v>348</v>
      </c>
      <c r="F100" s="66" t="s">
        <v>357</v>
      </c>
      <c r="G100" s="67" t="s">
        <v>64</v>
      </c>
      <c r="H100" s="214">
        <v>0.5</v>
      </c>
      <c r="I100" s="66">
        <v>750000000</v>
      </c>
      <c r="J100" s="215" t="s">
        <v>34</v>
      </c>
      <c r="K100" s="104" t="s">
        <v>358</v>
      </c>
      <c r="L100" s="68" t="s">
        <v>361</v>
      </c>
      <c r="M100" s="66"/>
      <c r="N100" s="105" t="s">
        <v>38</v>
      </c>
      <c r="O100" s="66" t="s">
        <v>352</v>
      </c>
      <c r="P100" s="66"/>
      <c r="Q100" s="66"/>
      <c r="R100" s="66"/>
      <c r="S100" s="67"/>
      <c r="T100" s="106">
        <v>77463947.463423103</v>
      </c>
      <c r="U100" s="107">
        <f>T100*1.12</f>
        <v>86759621.15903388</v>
      </c>
      <c r="V100" s="66"/>
      <c r="W100" s="108" t="s">
        <v>353</v>
      </c>
      <c r="X100" s="69"/>
    </row>
    <row r="101" spans="1:24" s="15" customFormat="1" ht="99.75" customHeight="1">
      <c r="A101" s="66" t="s">
        <v>362</v>
      </c>
      <c r="B101" s="66" t="s">
        <v>28</v>
      </c>
      <c r="C101" s="213" t="s">
        <v>346</v>
      </c>
      <c r="D101" s="66" t="s">
        <v>347</v>
      </c>
      <c r="E101" s="66" t="s">
        <v>348</v>
      </c>
      <c r="F101" s="66" t="s">
        <v>357</v>
      </c>
      <c r="G101" s="67" t="s">
        <v>64</v>
      </c>
      <c r="H101" s="214">
        <v>0.5</v>
      </c>
      <c r="I101" s="66">
        <v>750000000</v>
      </c>
      <c r="J101" s="215" t="s">
        <v>34</v>
      </c>
      <c r="K101" s="104" t="s">
        <v>358</v>
      </c>
      <c r="L101" s="68" t="s">
        <v>363</v>
      </c>
      <c r="M101" s="66"/>
      <c r="N101" s="105" t="s">
        <v>38</v>
      </c>
      <c r="O101" s="66" t="s">
        <v>352</v>
      </c>
      <c r="P101" s="66"/>
      <c r="Q101" s="66"/>
      <c r="R101" s="66"/>
      <c r="S101" s="67"/>
      <c r="T101" s="106">
        <v>8807010.4311184306</v>
      </c>
      <c r="U101" s="107">
        <f>T101*1.12</f>
        <v>9863851.6828526426</v>
      </c>
      <c r="V101" s="66"/>
      <c r="W101" s="108" t="s">
        <v>353</v>
      </c>
      <c r="X101" s="69"/>
    </row>
    <row r="102" spans="1:24" ht="102.75" customHeight="1">
      <c r="A102" s="66" t="s">
        <v>364</v>
      </c>
      <c r="B102" s="95" t="s">
        <v>28</v>
      </c>
      <c r="C102" s="71" t="s">
        <v>365</v>
      </c>
      <c r="D102" s="95" t="s">
        <v>366</v>
      </c>
      <c r="E102" s="95" t="s">
        <v>366</v>
      </c>
      <c r="F102" s="95" t="s">
        <v>367</v>
      </c>
      <c r="G102" s="67" t="s">
        <v>64</v>
      </c>
      <c r="H102" s="72">
        <v>0.5</v>
      </c>
      <c r="I102" s="95">
        <v>750000000</v>
      </c>
      <c r="J102" s="73" t="s">
        <v>34</v>
      </c>
      <c r="K102" s="73" t="s">
        <v>80</v>
      </c>
      <c r="L102" s="68" t="s">
        <v>368</v>
      </c>
      <c r="M102" s="95"/>
      <c r="N102" s="77" t="s">
        <v>369</v>
      </c>
      <c r="O102" s="66" t="s">
        <v>352</v>
      </c>
      <c r="P102" s="95"/>
      <c r="Q102" s="95"/>
      <c r="R102" s="95"/>
      <c r="S102" s="74"/>
      <c r="T102" s="75">
        <v>19774674.23</v>
      </c>
      <c r="U102" s="74">
        <f t="shared" ref="U102:U107" si="5">T102*1.12</f>
        <v>22147635.137600001</v>
      </c>
      <c r="V102" s="95"/>
      <c r="W102" s="95">
        <v>2014</v>
      </c>
      <c r="X102" s="95"/>
    </row>
    <row r="103" spans="1:24" ht="94.5" customHeight="1">
      <c r="A103" s="66" t="s">
        <v>370</v>
      </c>
      <c r="B103" s="95" t="s">
        <v>28</v>
      </c>
      <c r="C103" s="78" t="s">
        <v>371</v>
      </c>
      <c r="D103" s="76" t="s">
        <v>372</v>
      </c>
      <c r="E103" s="76" t="s">
        <v>373</v>
      </c>
      <c r="F103" s="109" t="s">
        <v>374</v>
      </c>
      <c r="G103" s="67" t="s">
        <v>64</v>
      </c>
      <c r="H103" s="76">
        <v>0.5</v>
      </c>
      <c r="I103" s="95">
        <v>750000000</v>
      </c>
      <c r="J103" s="73" t="s">
        <v>34</v>
      </c>
      <c r="K103" s="73" t="s">
        <v>80</v>
      </c>
      <c r="L103" s="110" t="s">
        <v>375</v>
      </c>
      <c r="M103" s="95"/>
      <c r="N103" s="77" t="s">
        <v>369</v>
      </c>
      <c r="O103" s="66" t="s">
        <v>352</v>
      </c>
      <c r="P103" s="95"/>
      <c r="Q103" s="95"/>
      <c r="R103" s="95"/>
      <c r="S103" s="74"/>
      <c r="T103" s="134">
        <v>113750000</v>
      </c>
      <c r="U103" s="74">
        <f t="shared" si="5"/>
        <v>127400000.00000001</v>
      </c>
      <c r="V103" s="95" t="s">
        <v>376</v>
      </c>
      <c r="W103" s="95">
        <v>2014</v>
      </c>
      <c r="X103" s="95"/>
    </row>
    <row r="104" spans="1:24" ht="90.75" customHeight="1">
      <c r="A104" s="66" t="s">
        <v>377</v>
      </c>
      <c r="B104" s="95" t="s">
        <v>28</v>
      </c>
      <c r="C104" s="78" t="s">
        <v>371</v>
      </c>
      <c r="D104" s="76" t="s">
        <v>372</v>
      </c>
      <c r="E104" s="76" t="s">
        <v>373</v>
      </c>
      <c r="F104" s="109" t="s">
        <v>378</v>
      </c>
      <c r="G104" s="67" t="s">
        <v>64</v>
      </c>
      <c r="H104" s="76">
        <v>0.5</v>
      </c>
      <c r="I104" s="95">
        <v>750000000</v>
      </c>
      <c r="J104" s="73" t="s">
        <v>34</v>
      </c>
      <c r="K104" s="73" t="s">
        <v>80</v>
      </c>
      <c r="L104" s="110" t="s">
        <v>375</v>
      </c>
      <c r="M104" s="95"/>
      <c r="N104" s="77" t="s">
        <v>369</v>
      </c>
      <c r="O104" s="66" t="s">
        <v>352</v>
      </c>
      <c r="P104" s="95"/>
      <c r="Q104" s="95"/>
      <c r="R104" s="95"/>
      <c r="S104" s="74"/>
      <c r="T104" s="135">
        <v>222250000</v>
      </c>
      <c r="U104" s="74">
        <f t="shared" si="5"/>
        <v>248920000.00000003</v>
      </c>
      <c r="V104" s="95" t="s">
        <v>376</v>
      </c>
      <c r="W104" s="95">
        <v>2014</v>
      </c>
      <c r="X104" s="95"/>
    </row>
    <row r="105" spans="1:24" ht="101.25" customHeight="1">
      <c r="A105" s="66" t="s">
        <v>379</v>
      </c>
      <c r="B105" s="95" t="s">
        <v>28</v>
      </c>
      <c r="C105" s="78" t="s">
        <v>371</v>
      </c>
      <c r="D105" s="76" t="s">
        <v>372</v>
      </c>
      <c r="E105" s="76" t="s">
        <v>373</v>
      </c>
      <c r="F105" s="109" t="s">
        <v>380</v>
      </c>
      <c r="G105" s="67" t="s">
        <v>64</v>
      </c>
      <c r="H105" s="76">
        <v>0.5</v>
      </c>
      <c r="I105" s="95">
        <v>750000000</v>
      </c>
      <c r="J105" s="73" t="s">
        <v>34</v>
      </c>
      <c r="K105" s="73" t="s">
        <v>80</v>
      </c>
      <c r="L105" s="110" t="s">
        <v>381</v>
      </c>
      <c r="M105" s="95"/>
      <c r="N105" s="77" t="s">
        <v>369</v>
      </c>
      <c r="O105" s="66" t="s">
        <v>352</v>
      </c>
      <c r="P105" s="95"/>
      <c r="Q105" s="95"/>
      <c r="R105" s="95"/>
      <c r="S105" s="74"/>
      <c r="T105" s="74">
        <v>158375000</v>
      </c>
      <c r="U105" s="74">
        <f t="shared" si="5"/>
        <v>177380000.00000003</v>
      </c>
      <c r="V105" s="95" t="s">
        <v>376</v>
      </c>
      <c r="W105" s="95">
        <v>2014</v>
      </c>
      <c r="X105" s="95"/>
    </row>
    <row r="106" spans="1:24" ht="102.75" customHeight="1">
      <c r="A106" s="66" t="s">
        <v>382</v>
      </c>
      <c r="B106" s="95" t="s">
        <v>28</v>
      </c>
      <c r="C106" s="78" t="s">
        <v>371</v>
      </c>
      <c r="D106" s="76" t="s">
        <v>372</v>
      </c>
      <c r="E106" s="76" t="s">
        <v>373</v>
      </c>
      <c r="F106" s="109" t="s">
        <v>383</v>
      </c>
      <c r="G106" s="67" t="s">
        <v>64</v>
      </c>
      <c r="H106" s="76">
        <v>0.5</v>
      </c>
      <c r="I106" s="95">
        <v>750000000</v>
      </c>
      <c r="J106" s="73" t="s">
        <v>34</v>
      </c>
      <c r="K106" s="73" t="s">
        <v>80</v>
      </c>
      <c r="L106" s="110" t="s">
        <v>384</v>
      </c>
      <c r="M106" s="95"/>
      <c r="N106" s="77" t="s">
        <v>369</v>
      </c>
      <c r="O106" s="66" t="s">
        <v>352</v>
      </c>
      <c r="P106" s="95"/>
      <c r="Q106" s="95"/>
      <c r="R106" s="95"/>
      <c r="S106" s="74"/>
      <c r="T106" s="74">
        <v>199150000</v>
      </c>
      <c r="U106" s="74">
        <f t="shared" si="5"/>
        <v>223048000.00000003</v>
      </c>
      <c r="V106" s="95" t="s">
        <v>376</v>
      </c>
      <c r="W106" s="95">
        <v>2014</v>
      </c>
      <c r="X106" s="95"/>
    </row>
    <row r="107" spans="1:24" ht="111" customHeight="1">
      <c r="A107" s="66" t="s">
        <v>385</v>
      </c>
      <c r="B107" s="95" t="s">
        <v>28</v>
      </c>
      <c r="C107" s="78" t="s">
        <v>371</v>
      </c>
      <c r="D107" s="76" t="s">
        <v>372</v>
      </c>
      <c r="E107" s="76" t="s">
        <v>373</v>
      </c>
      <c r="F107" s="109" t="s">
        <v>386</v>
      </c>
      <c r="G107" s="67" t="s">
        <v>64</v>
      </c>
      <c r="H107" s="76">
        <v>0.5</v>
      </c>
      <c r="I107" s="95">
        <v>750000000</v>
      </c>
      <c r="J107" s="73" t="s">
        <v>34</v>
      </c>
      <c r="K107" s="73" t="s">
        <v>80</v>
      </c>
      <c r="L107" s="110" t="s">
        <v>387</v>
      </c>
      <c r="M107" s="95"/>
      <c r="N107" s="77" t="s">
        <v>369</v>
      </c>
      <c r="O107" s="66" t="s">
        <v>352</v>
      </c>
      <c r="P107" s="95"/>
      <c r="Q107" s="95"/>
      <c r="R107" s="95"/>
      <c r="S107" s="74"/>
      <c r="T107" s="74">
        <v>150937500</v>
      </c>
      <c r="U107" s="74">
        <f t="shared" si="5"/>
        <v>169050000.00000003</v>
      </c>
      <c r="V107" s="95" t="s">
        <v>376</v>
      </c>
      <c r="W107" s="95">
        <v>2014</v>
      </c>
      <c r="X107" s="95"/>
    </row>
    <row r="108" spans="1:24">
      <c r="A108" s="282" t="s">
        <v>388</v>
      </c>
      <c r="B108" s="282"/>
      <c r="C108" s="282"/>
      <c r="D108" s="61"/>
      <c r="E108" s="62"/>
      <c r="F108" s="62"/>
      <c r="G108" s="62"/>
      <c r="H108" s="96"/>
      <c r="I108" s="62"/>
      <c r="J108" s="62"/>
      <c r="K108" s="62"/>
      <c r="L108" s="62"/>
      <c r="M108" s="62"/>
      <c r="N108" s="62"/>
      <c r="O108" s="62"/>
      <c r="P108" s="62"/>
      <c r="Q108" s="95"/>
      <c r="R108" s="95"/>
      <c r="S108" s="98"/>
      <c r="T108" s="63">
        <f>SUM(T97:T107)</f>
        <v>994642568.23000002</v>
      </c>
      <c r="U108" s="63">
        <f>SUM(U97:U107)</f>
        <v>1113999676.4176002</v>
      </c>
      <c r="V108" s="62"/>
      <c r="W108" s="62"/>
      <c r="X108" s="62"/>
    </row>
    <row r="109" spans="1:24" s="16" customFormat="1">
      <c r="A109" s="279" t="s">
        <v>389</v>
      </c>
      <c r="B109" s="280"/>
      <c r="C109" s="280"/>
      <c r="D109" s="280"/>
      <c r="E109" s="280"/>
      <c r="F109" s="280"/>
      <c r="G109" s="280"/>
      <c r="H109" s="280"/>
      <c r="I109" s="280"/>
      <c r="J109" s="280"/>
      <c r="K109" s="280"/>
      <c r="L109" s="280"/>
      <c r="M109" s="280"/>
      <c r="N109" s="280"/>
      <c r="O109" s="280"/>
      <c r="P109" s="280"/>
      <c r="Q109" s="280"/>
      <c r="R109" s="280"/>
      <c r="S109" s="280"/>
      <c r="T109" s="280"/>
      <c r="U109" s="280"/>
      <c r="V109" s="280"/>
      <c r="W109" s="280"/>
      <c r="X109" s="280"/>
    </row>
    <row r="110" spans="1:24" s="1" customFormat="1" ht="156.75" customHeight="1">
      <c r="A110" s="95" t="s">
        <v>390</v>
      </c>
      <c r="B110" s="95" t="s">
        <v>391</v>
      </c>
      <c r="C110" s="78" t="s">
        <v>392</v>
      </c>
      <c r="D110" s="82" t="s">
        <v>393</v>
      </c>
      <c r="E110" s="82" t="s">
        <v>393</v>
      </c>
      <c r="F110" s="76" t="s">
        <v>394</v>
      </c>
      <c r="G110" s="67" t="s">
        <v>33</v>
      </c>
      <c r="H110" s="96">
        <v>1</v>
      </c>
      <c r="I110" s="95">
        <v>750000000</v>
      </c>
      <c r="J110" s="73" t="s">
        <v>34</v>
      </c>
      <c r="K110" s="73" t="s">
        <v>35</v>
      </c>
      <c r="L110" s="68" t="s">
        <v>395</v>
      </c>
      <c r="M110" s="95"/>
      <c r="N110" s="77" t="s">
        <v>38</v>
      </c>
      <c r="O110" s="66" t="s">
        <v>352</v>
      </c>
      <c r="P110" s="95"/>
      <c r="Q110" s="95"/>
      <c r="R110" s="95"/>
      <c r="S110" s="95"/>
      <c r="T110" s="75">
        <v>367654009.5456</v>
      </c>
      <c r="U110" s="74">
        <v>411722490.69</v>
      </c>
      <c r="V110" s="95" t="s">
        <v>396</v>
      </c>
      <c r="W110" s="95">
        <v>2013</v>
      </c>
      <c r="X110" s="95"/>
    </row>
    <row r="111" spans="1:24" s="1" customFormat="1" ht="163.5" customHeight="1">
      <c r="A111" s="95" t="s">
        <v>397</v>
      </c>
      <c r="B111" s="95" t="s">
        <v>391</v>
      </c>
      <c r="C111" s="78" t="s">
        <v>392</v>
      </c>
      <c r="D111" s="82" t="s">
        <v>393</v>
      </c>
      <c r="E111" s="82" t="s">
        <v>393</v>
      </c>
      <c r="F111" s="76" t="s">
        <v>398</v>
      </c>
      <c r="G111" s="67" t="s">
        <v>33</v>
      </c>
      <c r="H111" s="96">
        <v>1</v>
      </c>
      <c r="I111" s="95">
        <v>750000000</v>
      </c>
      <c r="J111" s="73" t="s">
        <v>34</v>
      </c>
      <c r="K111" s="73" t="s">
        <v>35</v>
      </c>
      <c r="L111" s="68" t="s">
        <v>399</v>
      </c>
      <c r="M111" s="95"/>
      <c r="N111" s="77" t="s">
        <v>38</v>
      </c>
      <c r="O111" s="66" t="s">
        <v>352</v>
      </c>
      <c r="P111" s="95"/>
      <c r="Q111" s="95"/>
      <c r="R111" s="95"/>
      <c r="S111" s="95"/>
      <c r="T111" s="74">
        <v>364599014.796</v>
      </c>
      <c r="U111" s="74">
        <v>408350896.56999999</v>
      </c>
      <c r="V111" s="95" t="s">
        <v>396</v>
      </c>
      <c r="W111" s="95">
        <v>2013</v>
      </c>
      <c r="X111" s="95"/>
    </row>
    <row r="112" spans="1:24" s="1" customFormat="1" ht="103.5" customHeight="1">
      <c r="A112" s="95" t="s">
        <v>400</v>
      </c>
      <c r="B112" s="95" t="s">
        <v>391</v>
      </c>
      <c r="C112" s="78" t="s">
        <v>401</v>
      </c>
      <c r="D112" s="82" t="s">
        <v>402</v>
      </c>
      <c r="E112" s="82" t="s">
        <v>402</v>
      </c>
      <c r="F112" s="76" t="s">
        <v>403</v>
      </c>
      <c r="G112" s="67" t="s">
        <v>33</v>
      </c>
      <c r="H112" s="96">
        <v>0.83</v>
      </c>
      <c r="I112" s="95">
        <v>750000000</v>
      </c>
      <c r="J112" s="73" t="s">
        <v>34</v>
      </c>
      <c r="K112" s="73" t="s">
        <v>35</v>
      </c>
      <c r="L112" s="68" t="s">
        <v>395</v>
      </c>
      <c r="M112" s="95"/>
      <c r="N112" s="77" t="s">
        <v>38</v>
      </c>
      <c r="O112" s="66" t="s">
        <v>352</v>
      </c>
      <c r="P112" s="95"/>
      <c r="Q112" s="95"/>
      <c r="R112" s="95"/>
      <c r="S112" s="74"/>
      <c r="T112" s="75">
        <v>148080357.14285713</v>
      </c>
      <c r="U112" s="74">
        <f t="shared" ref="U112:U115" si="6">T112*1.12</f>
        <v>165850000</v>
      </c>
      <c r="V112" s="95" t="s">
        <v>396</v>
      </c>
      <c r="W112" s="95">
        <v>2013</v>
      </c>
      <c r="X112" s="95"/>
    </row>
    <row r="113" spans="1:24" s="1" customFormat="1" ht="101.25" customHeight="1">
      <c r="A113" s="95" t="s">
        <v>404</v>
      </c>
      <c r="B113" s="95" t="s">
        <v>391</v>
      </c>
      <c r="C113" s="78" t="s">
        <v>401</v>
      </c>
      <c r="D113" s="82" t="s">
        <v>402</v>
      </c>
      <c r="E113" s="82" t="s">
        <v>402</v>
      </c>
      <c r="F113" s="76" t="s">
        <v>405</v>
      </c>
      <c r="G113" s="67" t="s">
        <v>33</v>
      </c>
      <c r="H113" s="96">
        <v>0.83</v>
      </c>
      <c r="I113" s="95">
        <v>750000000</v>
      </c>
      <c r="J113" s="73" t="s">
        <v>34</v>
      </c>
      <c r="K113" s="73" t="s">
        <v>35</v>
      </c>
      <c r="L113" s="68" t="s">
        <v>399</v>
      </c>
      <c r="M113" s="95"/>
      <c r="N113" s="77" t="s">
        <v>38</v>
      </c>
      <c r="O113" s="66" t="s">
        <v>352</v>
      </c>
      <c r="P113" s="95"/>
      <c r="Q113" s="95"/>
      <c r="R113" s="95"/>
      <c r="S113" s="74"/>
      <c r="T113" s="75">
        <v>124196428.57142855</v>
      </c>
      <c r="U113" s="74">
        <f t="shared" si="6"/>
        <v>139100000</v>
      </c>
      <c r="V113" s="95" t="s">
        <v>396</v>
      </c>
      <c r="W113" s="95">
        <v>2013</v>
      </c>
      <c r="X113" s="95"/>
    </row>
    <row r="114" spans="1:24" s="14" customFormat="1" ht="121.5" customHeight="1">
      <c r="A114" s="95" t="s">
        <v>406</v>
      </c>
      <c r="B114" s="95" t="s">
        <v>28</v>
      </c>
      <c r="C114" s="78" t="s">
        <v>407</v>
      </c>
      <c r="D114" s="82" t="s">
        <v>408</v>
      </c>
      <c r="E114" s="82" t="s">
        <v>409</v>
      </c>
      <c r="F114" s="76" t="s">
        <v>410</v>
      </c>
      <c r="G114" s="95" t="s">
        <v>33</v>
      </c>
      <c r="H114" s="72">
        <v>1</v>
      </c>
      <c r="I114" s="95">
        <v>750000000</v>
      </c>
      <c r="J114" s="73" t="s">
        <v>34</v>
      </c>
      <c r="K114" s="73" t="s">
        <v>35</v>
      </c>
      <c r="L114" s="68" t="s">
        <v>36</v>
      </c>
      <c r="M114" s="95"/>
      <c r="N114" s="77" t="s">
        <v>411</v>
      </c>
      <c r="O114" s="77" t="s">
        <v>412</v>
      </c>
      <c r="P114" s="95"/>
      <c r="Q114" s="68"/>
      <c r="R114" s="90"/>
      <c r="S114" s="74"/>
      <c r="T114" s="74">
        <v>764742.2347840491</v>
      </c>
      <c r="U114" s="74">
        <v>856511.3</v>
      </c>
      <c r="V114" s="95" t="s">
        <v>396</v>
      </c>
      <c r="W114" s="95">
        <v>2013</v>
      </c>
      <c r="X114" s="95"/>
    </row>
    <row r="115" spans="1:24" s="15" customFormat="1" ht="86.25" customHeight="1">
      <c r="A115" s="95" t="s">
        <v>413</v>
      </c>
      <c r="B115" s="95" t="s">
        <v>391</v>
      </c>
      <c r="C115" s="78" t="s">
        <v>414</v>
      </c>
      <c r="D115" s="95" t="s">
        <v>415</v>
      </c>
      <c r="E115" s="111" t="s">
        <v>415</v>
      </c>
      <c r="F115" s="111" t="s">
        <v>416</v>
      </c>
      <c r="G115" s="67" t="s">
        <v>33</v>
      </c>
      <c r="H115" s="96">
        <v>0.5</v>
      </c>
      <c r="I115" s="95">
        <v>750000000</v>
      </c>
      <c r="J115" s="73" t="s">
        <v>34</v>
      </c>
      <c r="K115" s="73" t="s">
        <v>417</v>
      </c>
      <c r="L115" s="68" t="s">
        <v>418</v>
      </c>
      <c r="M115" s="95"/>
      <c r="N115" s="77" t="s">
        <v>411</v>
      </c>
      <c r="O115" s="77" t="s">
        <v>412</v>
      </c>
      <c r="P115" s="95"/>
      <c r="Q115" s="95"/>
      <c r="R115" s="95"/>
      <c r="S115" s="74"/>
      <c r="T115" s="74">
        <v>561750000</v>
      </c>
      <c r="U115" s="74">
        <f t="shared" si="6"/>
        <v>629160000.00000012</v>
      </c>
      <c r="V115" s="95"/>
      <c r="W115" s="95">
        <v>2013</v>
      </c>
      <c r="X115" s="95"/>
    </row>
    <row r="116" spans="1:24" s="15" customFormat="1" ht="120.75" customHeight="1">
      <c r="A116" s="95" t="s">
        <v>419</v>
      </c>
      <c r="B116" s="95" t="s">
        <v>28</v>
      </c>
      <c r="C116" s="131" t="s">
        <v>420</v>
      </c>
      <c r="D116" s="76" t="s">
        <v>421</v>
      </c>
      <c r="E116" s="66" t="s">
        <v>422</v>
      </c>
      <c r="F116" s="76" t="s">
        <v>423</v>
      </c>
      <c r="G116" s="95" t="s">
        <v>33</v>
      </c>
      <c r="H116" s="72">
        <v>1</v>
      </c>
      <c r="I116" s="95">
        <v>750000000</v>
      </c>
      <c r="J116" s="73" t="s">
        <v>34</v>
      </c>
      <c r="K116" s="73" t="s">
        <v>35</v>
      </c>
      <c r="L116" s="68" t="s">
        <v>36</v>
      </c>
      <c r="M116" s="95"/>
      <c r="N116" s="77" t="s">
        <v>38</v>
      </c>
      <c r="O116" s="77" t="s">
        <v>424</v>
      </c>
      <c r="P116" s="95"/>
      <c r="Q116" s="68"/>
      <c r="R116" s="90"/>
      <c r="S116" s="74"/>
      <c r="T116" s="74">
        <v>5541599.3099999996</v>
      </c>
      <c r="U116" s="74">
        <v>6206591.2300000004</v>
      </c>
      <c r="V116" s="95"/>
      <c r="W116" s="95">
        <v>2013</v>
      </c>
      <c r="X116" s="95"/>
    </row>
    <row r="117" spans="1:24" s="15" customFormat="1" ht="120.75" customHeight="1">
      <c r="A117" s="95" t="s">
        <v>425</v>
      </c>
      <c r="B117" s="95" t="s">
        <v>391</v>
      </c>
      <c r="C117" s="103" t="s">
        <v>426</v>
      </c>
      <c r="D117" s="76" t="s">
        <v>427</v>
      </c>
      <c r="E117" s="76" t="s">
        <v>428</v>
      </c>
      <c r="F117" s="76" t="s">
        <v>429</v>
      </c>
      <c r="G117" s="67" t="s">
        <v>64</v>
      </c>
      <c r="H117" s="96">
        <v>1</v>
      </c>
      <c r="I117" s="95">
        <v>750000000</v>
      </c>
      <c r="J117" s="73" t="s">
        <v>34</v>
      </c>
      <c r="K117" s="73" t="s">
        <v>430</v>
      </c>
      <c r="L117" s="68" t="s">
        <v>36</v>
      </c>
      <c r="M117" s="95"/>
      <c r="N117" s="77" t="s">
        <v>411</v>
      </c>
      <c r="O117" s="66" t="s">
        <v>352</v>
      </c>
      <c r="P117" s="95"/>
      <c r="Q117" s="95"/>
      <c r="R117" s="95"/>
      <c r="S117" s="74"/>
      <c r="T117" s="132">
        <v>11909227.119999999</v>
      </c>
      <c r="U117" s="74">
        <v>13338334.369999999</v>
      </c>
      <c r="V117" s="95"/>
      <c r="W117" s="95" t="s">
        <v>353</v>
      </c>
      <c r="X117" s="95"/>
    </row>
    <row r="118" spans="1:24" s="15" customFormat="1" ht="113.25" customHeight="1">
      <c r="A118" s="95" t="s">
        <v>431</v>
      </c>
      <c r="B118" s="95" t="s">
        <v>391</v>
      </c>
      <c r="C118" s="103" t="s">
        <v>426</v>
      </c>
      <c r="D118" s="76" t="s">
        <v>427</v>
      </c>
      <c r="E118" s="76" t="s">
        <v>428</v>
      </c>
      <c r="F118" s="76" t="s">
        <v>432</v>
      </c>
      <c r="G118" s="67" t="s">
        <v>64</v>
      </c>
      <c r="H118" s="96">
        <v>1</v>
      </c>
      <c r="I118" s="95">
        <v>750000000</v>
      </c>
      <c r="J118" s="73" t="s">
        <v>34</v>
      </c>
      <c r="K118" s="73" t="s">
        <v>430</v>
      </c>
      <c r="L118" s="68" t="s">
        <v>433</v>
      </c>
      <c r="M118" s="95"/>
      <c r="N118" s="77" t="s">
        <v>411</v>
      </c>
      <c r="O118" s="66" t="s">
        <v>352</v>
      </c>
      <c r="P118" s="95"/>
      <c r="Q118" s="95"/>
      <c r="R118" s="95"/>
      <c r="S118" s="74"/>
      <c r="T118" s="132">
        <v>12555228.060000001</v>
      </c>
      <c r="U118" s="74">
        <v>14061855.43</v>
      </c>
      <c r="V118" s="95"/>
      <c r="W118" s="95" t="s">
        <v>353</v>
      </c>
      <c r="X118" s="95"/>
    </row>
    <row r="119" spans="1:24" s="15" customFormat="1" ht="121.5" customHeight="1">
      <c r="A119" s="95" t="s">
        <v>434</v>
      </c>
      <c r="B119" s="95" t="s">
        <v>391</v>
      </c>
      <c r="C119" s="103" t="s">
        <v>426</v>
      </c>
      <c r="D119" s="76" t="s">
        <v>427</v>
      </c>
      <c r="E119" s="76" t="s">
        <v>428</v>
      </c>
      <c r="F119" s="76" t="s">
        <v>435</v>
      </c>
      <c r="G119" s="67" t="s">
        <v>64</v>
      </c>
      <c r="H119" s="96">
        <v>1</v>
      </c>
      <c r="I119" s="95">
        <v>750000000</v>
      </c>
      <c r="J119" s="73" t="s">
        <v>34</v>
      </c>
      <c r="K119" s="73" t="s">
        <v>430</v>
      </c>
      <c r="L119" s="68" t="s">
        <v>36</v>
      </c>
      <c r="M119" s="95"/>
      <c r="N119" s="77" t="s">
        <v>411</v>
      </c>
      <c r="O119" s="66" t="s">
        <v>352</v>
      </c>
      <c r="P119" s="95"/>
      <c r="Q119" s="95"/>
      <c r="R119" s="95"/>
      <c r="S119" s="74"/>
      <c r="T119" s="132">
        <v>1642652.02</v>
      </c>
      <c r="U119" s="74">
        <f t="shared" ref="U119:U128" si="7">T119*1.12</f>
        <v>1839770.2624000001</v>
      </c>
      <c r="V119" s="95"/>
      <c r="W119" s="95" t="s">
        <v>353</v>
      </c>
      <c r="X119" s="95"/>
    </row>
    <row r="120" spans="1:24" s="15" customFormat="1" ht="121.5" customHeight="1">
      <c r="A120" s="95" t="s">
        <v>436</v>
      </c>
      <c r="B120" s="95" t="s">
        <v>391</v>
      </c>
      <c r="C120" s="103" t="s">
        <v>426</v>
      </c>
      <c r="D120" s="76" t="s">
        <v>427</v>
      </c>
      <c r="E120" s="76" t="s">
        <v>428</v>
      </c>
      <c r="F120" s="76" t="s">
        <v>437</v>
      </c>
      <c r="G120" s="67" t="s">
        <v>64</v>
      </c>
      <c r="H120" s="96">
        <v>1</v>
      </c>
      <c r="I120" s="95">
        <v>750000000</v>
      </c>
      <c r="J120" s="73" t="s">
        <v>34</v>
      </c>
      <c r="K120" s="73" t="s">
        <v>430</v>
      </c>
      <c r="L120" s="68" t="s">
        <v>47</v>
      </c>
      <c r="M120" s="95"/>
      <c r="N120" s="77" t="s">
        <v>411</v>
      </c>
      <c r="O120" s="66" t="s">
        <v>352</v>
      </c>
      <c r="P120" s="95"/>
      <c r="Q120" s="95"/>
      <c r="R120" s="95"/>
      <c r="S120" s="74"/>
      <c r="T120" s="132">
        <v>7884729.6799999997</v>
      </c>
      <c r="U120" s="74">
        <f t="shared" si="7"/>
        <v>8830897.2416000012</v>
      </c>
      <c r="V120" s="95"/>
      <c r="W120" s="95" t="s">
        <v>353</v>
      </c>
      <c r="X120" s="95"/>
    </row>
    <row r="121" spans="1:24" s="15" customFormat="1" ht="114" customHeight="1">
      <c r="A121" s="95" t="s">
        <v>438</v>
      </c>
      <c r="B121" s="95" t="s">
        <v>391</v>
      </c>
      <c r="C121" s="103" t="s">
        <v>426</v>
      </c>
      <c r="D121" s="76" t="s">
        <v>427</v>
      </c>
      <c r="E121" s="76" t="s">
        <v>428</v>
      </c>
      <c r="F121" s="76" t="s">
        <v>439</v>
      </c>
      <c r="G121" s="67" t="s">
        <v>64</v>
      </c>
      <c r="H121" s="96">
        <v>1</v>
      </c>
      <c r="I121" s="95">
        <v>750000000</v>
      </c>
      <c r="J121" s="73" t="s">
        <v>34</v>
      </c>
      <c r="K121" s="73" t="s">
        <v>430</v>
      </c>
      <c r="L121" s="68" t="s">
        <v>36</v>
      </c>
      <c r="M121" s="95"/>
      <c r="N121" s="77" t="s">
        <v>411</v>
      </c>
      <c r="O121" s="66" t="s">
        <v>352</v>
      </c>
      <c r="P121" s="95"/>
      <c r="Q121" s="95"/>
      <c r="R121" s="95"/>
      <c r="S121" s="74"/>
      <c r="T121" s="132">
        <v>2139999.91</v>
      </c>
      <c r="U121" s="74">
        <v>2396799.9</v>
      </c>
      <c r="V121" s="95"/>
      <c r="W121" s="95" t="s">
        <v>353</v>
      </c>
      <c r="X121" s="95"/>
    </row>
    <row r="122" spans="1:24" s="15" customFormat="1" ht="121.5" customHeight="1">
      <c r="A122" s="95" t="s">
        <v>440</v>
      </c>
      <c r="B122" s="95" t="s">
        <v>391</v>
      </c>
      <c r="C122" s="103" t="s">
        <v>426</v>
      </c>
      <c r="D122" s="76" t="s">
        <v>427</v>
      </c>
      <c r="E122" s="76" t="s">
        <v>428</v>
      </c>
      <c r="F122" s="76" t="s">
        <v>441</v>
      </c>
      <c r="G122" s="67" t="s">
        <v>64</v>
      </c>
      <c r="H122" s="96">
        <v>1</v>
      </c>
      <c r="I122" s="95">
        <v>750000000</v>
      </c>
      <c r="J122" s="73" t="s">
        <v>34</v>
      </c>
      <c r="K122" s="73" t="s">
        <v>430</v>
      </c>
      <c r="L122" s="68" t="s">
        <v>36</v>
      </c>
      <c r="M122" s="95"/>
      <c r="N122" s="77" t="s">
        <v>411</v>
      </c>
      <c r="O122" s="66" t="s">
        <v>352</v>
      </c>
      <c r="P122" s="95"/>
      <c r="Q122" s="95"/>
      <c r="R122" s="95"/>
      <c r="S122" s="74"/>
      <c r="T122" s="132">
        <v>5149531.3099999996</v>
      </c>
      <c r="U122" s="74">
        <v>5767475.0700000003</v>
      </c>
      <c r="V122" s="95"/>
      <c r="W122" s="95" t="s">
        <v>353</v>
      </c>
      <c r="X122" s="95"/>
    </row>
    <row r="123" spans="1:24" s="15" customFormat="1" ht="116.25" customHeight="1">
      <c r="A123" s="95" t="s">
        <v>442</v>
      </c>
      <c r="B123" s="95" t="s">
        <v>391</v>
      </c>
      <c r="C123" s="103" t="s">
        <v>426</v>
      </c>
      <c r="D123" s="76" t="s">
        <v>427</v>
      </c>
      <c r="E123" s="76" t="s">
        <v>428</v>
      </c>
      <c r="F123" s="76" t="s">
        <v>443</v>
      </c>
      <c r="G123" s="67" t="s">
        <v>64</v>
      </c>
      <c r="H123" s="96">
        <v>1</v>
      </c>
      <c r="I123" s="95">
        <v>750000000</v>
      </c>
      <c r="J123" s="73" t="s">
        <v>34</v>
      </c>
      <c r="K123" s="73" t="s">
        <v>430</v>
      </c>
      <c r="L123" s="68" t="s">
        <v>444</v>
      </c>
      <c r="M123" s="95"/>
      <c r="N123" s="77" t="s">
        <v>411</v>
      </c>
      <c r="O123" s="66" t="s">
        <v>352</v>
      </c>
      <c r="P123" s="95"/>
      <c r="Q123" s="95"/>
      <c r="R123" s="95"/>
      <c r="S123" s="74"/>
      <c r="T123" s="74">
        <v>9697318.5800000001</v>
      </c>
      <c r="U123" s="74">
        <v>10860996.810000001</v>
      </c>
      <c r="V123" s="95"/>
      <c r="W123" s="95" t="s">
        <v>353</v>
      </c>
      <c r="X123" s="95"/>
    </row>
    <row r="124" spans="1:24" s="15" customFormat="1" ht="121.5" customHeight="1">
      <c r="A124" s="95" t="s">
        <v>445</v>
      </c>
      <c r="B124" s="95" t="s">
        <v>391</v>
      </c>
      <c r="C124" s="103" t="s">
        <v>426</v>
      </c>
      <c r="D124" s="76" t="s">
        <v>427</v>
      </c>
      <c r="E124" s="76" t="s">
        <v>428</v>
      </c>
      <c r="F124" s="76" t="s">
        <v>446</v>
      </c>
      <c r="G124" s="67" t="s">
        <v>64</v>
      </c>
      <c r="H124" s="96">
        <v>1</v>
      </c>
      <c r="I124" s="95">
        <v>750000000</v>
      </c>
      <c r="J124" s="73" t="s">
        <v>34</v>
      </c>
      <c r="K124" s="73" t="s">
        <v>430</v>
      </c>
      <c r="L124" s="68" t="s">
        <v>47</v>
      </c>
      <c r="M124" s="95"/>
      <c r="N124" s="77" t="s">
        <v>411</v>
      </c>
      <c r="O124" s="66" t="s">
        <v>352</v>
      </c>
      <c r="P124" s="95"/>
      <c r="Q124" s="95"/>
      <c r="R124" s="95"/>
      <c r="S124" s="74"/>
      <c r="T124" s="74">
        <v>2354000.09</v>
      </c>
      <c r="U124" s="74">
        <f t="shared" si="7"/>
        <v>2636480.1008000001</v>
      </c>
      <c r="V124" s="95"/>
      <c r="W124" s="95" t="s">
        <v>353</v>
      </c>
      <c r="X124" s="95"/>
    </row>
    <row r="125" spans="1:24" s="15" customFormat="1" ht="115.5" customHeight="1">
      <c r="A125" s="95" t="s">
        <v>447</v>
      </c>
      <c r="B125" s="95" t="s">
        <v>391</v>
      </c>
      <c r="C125" s="103" t="s">
        <v>426</v>
      </c>
      <c r="D125" s="76" t="s">
        <v>427</v>
      </c>
      <c r="E125" s="76" t="s">
        <v>428</v>
      </c>
      <c r="F125" s="76" t="s">
        <v>448</v>
      </c>
      <c r="G125" s="67" t="s">
        <v>64</v>
      </c>
      <c r="H125" s="96">
        <v>1</v>
      </c>
      <c r="I125" s="95">
        <v>750000000</v>
      </c>
      <c r="J125" s="73" t="s">
        <v>34</v>
      </c>
      <c r="K125" s="73" t="s">
        <v>430</v>
      </c>
      <c r="L125" s="68" t="s">
        <v>36</v>
      </c>
      <c r="M125" s="95"/>
      <c r="N125" s="77" t="s">
        <v>411</v>
      </c>
      <c r="O125" s="66" t="s">
        <v>352</v>
      </c>
      <c r="P125" s="95"/>
      <c r="Q125" s="95"/>
      <c r="R125" s="95"/>
      <c r="S125" s="74"/>
      <c r="T125" s="74">
        <v>2354000.09</v>
      </c>
      <c r="U125" s="74">
        <f t="shared" si="7"/>
        <v>2636480.1008000001</v>
      </c>
      <c r="V125" s="95"/>
      <c r="W125" s="95" t="s">
        <v>353</v>
      </c>
      <c r="X125" s="95"/>
    </row>
    <row r="126" spans="1:24" s="15" customFormat="1" ht="122.25" customHeight="1">
      <c r="A126" s="95" t="s">
        <v>449</v>
      </c>
      <c r="B126" s="95" t="s">
        <v>391</v>
      </c>
      <c r="C126" s="103" t="s">
        <v>426</v>
      </c>
      <c r="D126" s="76" t="s">
        <v>427</v>
      </c>
      <c r="E126" s="76" t="s">
        <v>428</v>
      </c>
      <c r="F126" s="76" t="s">
        <v>450</v>
      </c>
      <c r="G126" s="67" t="s">
        <v>64</v>
      </c>
      <c r="H126" s="96">
        <v>1</v>
      </c>
      <c r="I126" s="95">
        <v>750000000</v>
      </c>
      <c r="J126" s="73" t="s">
        <v>34</v>
      </c>
      <c r="K126" s="73" t="s">
        <v>430</v>
      </c>
      <c r="L126" s="68" t="s">
        <v>36</v>
      </c>
      <c r="M126" s="95"/>
      <c r="N126" s="77" t="s">
        <v>411</v>
      </c>
      <c r="O126" s="66" t="s">
        <v>352</v>
      </c>
      <c r="P126" s="95"/>
      <c r="Q126" s="95"/>
      <c r="R126" s="95"/>
      <c r="S126" s="74"/>
      <c r="T126" s="74">
        <v>2139999.91</v>
      </c>
      <c r="U126" s="74">
        <f t="shared" si="7"/>
        <v>2396799.8992000003</v>
      </c>
      <c r="V126" s="95"/>
      <c r="W126" s="95" t="s">
        <v>353</v>
      </c>
      <c r="X126" s="95"/>
    </row>
    <row r="127" spans="1:24" s="15" customFormat="1" ht="117.75" customHeight="1">
      <c r="A127" s="95" t="s">
        <v>451</v>
      </c>
      <c r="B127" s="95" t="s">
        <v>391</v>
      </c>
      <c r="C127" s="103" t="s">
        <v>426</v>
      </c>
      <c r="D127" s="76" t="s">
        <v>427</v>
      </c>
      <c r="E127" s="76" t="s">
        <v>428</v>
      </c>
      <c r="F127" s="76" t="s">
        <v>452</v>
      </c>
      <c r="G127" s="67" t="s">
        <v>64</v>
      </c>
      <c r="H127" s="96">
        <v>1</v>
      </c>
      <c r="I127" s="95">
        <v>750000000</v>
      </c>
      <c r="J127" s="73" t="s">
        <v>34</v>
      </c>
      <c r="K127" s="73" t="s">
        <v>430</v>
      </c>
      <c r="L127" s="68" t="s">
        <v>47</v>
      </c>
      <c r="M127" s="95"/>
      <c r="N127" s="77" t="s">
        <v>411</v>
      </c>
      <c r="O127" s="66" t="s">
        <v>352</v>
      </c>
      <c r="P127" s="95"/>
      <c r="Q127" s="95"/>
      <c r="R127" s="95"/>
      <c r="S127" s="74"/>
      <c r="T127" s="74">
        <v>2139999.91</v>
      </c>
      <c r="U127" s="74">
        <f t="shared" si="7"/>
        <v>2396799.8992000003</v>
      </c>
      <c r="V127" s="95"/>
      <c r="W127" s="95" t="s">
        <v>353</v>
      </c>
      <c r="X127" s="95"/>
    </row>
    <row r="128" spans="1:24" s="15" customFormat="1" ht="121.5" customHeight="1">
      <c r="A128" s="95" t="s">
        <v>453</v>
      </c>
      <c r="B128" s="95" t="s">
        <v>391</v>
      </c>
      <c r="C128" s="103" t="s">
        <v>426</v>
      </c>
      <c r="D128" s="76" t="s">
        <v>427</v>
      </c>
      <c r="E128" s="76" t="s">
        <v>428</v>
      </c>
      <c r="F128" s="76" t="s">
        <v>454</v>
      </c>
      <c r="G128" s="67" t="s">
        <v>64</v>
      </c>
      <c r="H128" s="96">
        <v>1</v>
      </c>
      <c r="I128" s="95">
        <v>750000000</v>
      </c>
      <c r="J128" s="73" t="s">
        <v>34</v>
      </c>
      <c r="K128" s="73" t="s">
        <v>430</v>
      </c>
      <c r="L128" s="110" t="s">
        <v>455</v>
      </c>
      <c r="M128" s="95"/>
      <c r="N128" s="77" t="s">
        <v>411</v>
      </c>
      <c r="O128" s="66" t="s">
        <v>352</v>
      </c>
      <c r="P128" s="95"/>
      <c r="Q128" s="95"/>
      <c r="R128" s="95"/>
      <c r="S128" s="74"/>
      <c r="T128" s="74">
        <v>22908426.991071429</v>
      </c>
      <c r="U128" s="74">
        <f t="shared" si="7"/>
        <v>25657438.230000004</v>
      </c>
      <c r="V128" s="95"/>
      <c r="W128" s="95" t="s">
        <v>353</v>
      </c>
      <c r="X128" s="95"/>
    </row>
    <row r="129" spans="1:57" s="15" customFormat="1" ht="129" customHeight="1">
      <c r="A129" s="95" t="s">
        <v>456</v>
      </c>
      <c r="B129" s="95" t="s">
        <v>391</v>
      </c>
      <c r="C129" s="103" t="s">
        <v>426</v>
      </c>
      <c r="D129" s="76" t="s">
        <v>427</v>
      </c>
      <c r="E129" s="76" t="s">
        <v>428</v>
      </c>
      <c r="F129" s="76" t="s">
        <v>457</v>
      </c>
      <c r="G129" s="67" t="s">
        <v>64</v>
      </c>
      <c r="H129" s="96">
        <v>1</v>
      </c>
      <c r="I129" s="95">
        <v>750000000</v>
      </c>
      <c r="J129" s="73" t="s">
        <v>34</v>
      </c>
      <c r="K129" s="73" t="s">
        <v>430</v>
      </c>
      <c r="L129" s="110" t="s">
        <v>455</v>
      </c>
      <c r="M129" s="95"/>
      <c r="N129" s="77" t="s">
        <v>411</v>
      </c>
      <c r="O129" s="66" t="s">
        <v>352</v>
      </c>
      <c r="P129" s="95"/>
      <c r="Q129" s="95"/>
      <c r="R129" s="95"/>
      <c r="S129" s="74"/>
      <c r="T129" s="74">
        <v>6325402.2171428567</v>
      </c>
      <c r="U129" s="74">
        <v>7084450.4800000004</v>
      </c>
      <c r="V129" s="95"/>
      <c r="W129" s="95" t="s">
        <v>353</v>
      </c>
      <c r="X129" s="95"/>
      <c r="Y129" s="216"/>
      <c r="Z129" s="216"/>
      <c r="AA129" s="216"/>
      <c r="AB129" s="216"/>
      <c r="AC129" s="216"/>
      <c r="AD129" s="216"/>
      <c r="AE129" s="216"/>
      <c r="AF129" s="216"/>
      <c r="AG129" s="216"/>
      <c r="AH129" s="216"/>
      <c r="AI129" s="216"/>
      <c r="AJ129" s="216"/>
      <c r="AK129" s="216"/>
      <c r="AL129" s="216"/>
      <c r="AM129" s="216"/>
      <c r="AN129" s="216"/>
      <c r="AO129" s="216"/>
      <c r="AP129" s="216"/>
      <c r="AQ129" s="216"/>
      <c r="AR129" s="216"/>
      <c r="AS129" s="216"/>
      <c r="AT129" s="216"/>
      <c r="AU129" s="216"/>
      <c r="AV129" s="216"/>
      <c r="AW129" s="216"/>
      <c r="AX129" s="216"/>
      <c r="AY129" s="216"/>
      <c r="AZ129" s="216"/>
      <c r="BA129" s="216"/>
      <c r="BB129" s="216"/>
      <c r="BC129" s="216"/>
      <c r="BD129" s="216"/>
      <c r="BE129" s="216"/>
    </row>
    <row r="130" spans="1:57" s="10" customFormat="1" ht="85.5" customHeight="1">
      <c r="A130" s="95" t="s">
        <v>458</v>
      </c>
      <c r="B130" s="95" t="s">
        <v>28</v>
      </c>
      <c r="C130" s="78" t="s">
        <v>459</v>
      </c>
      <c r="D130" s="82" t="s">
        <v>460</v>
      </c>
      <c r="E130" s="82" t="s">
        <v>460</v>
      </c>
      <c r="F130" s="109" t="s">
        <v>461</v>
      </c>
      <c r="G130" s="67" t="s">
        <v>77</v>
      </c>
      <c r="H130" s="72">
        <v>0.5</v>
      </c>
      <c r="I130" s="95">
        <v>750000000</v>
      </c>
      <c r="J130" s="73" t="s">
        <v>34</v>
      </c>
      <c r="K130" s="73" t="s">
        <v>80</v>
      </c>
      <c r="L130" s="68" t="s">
        <v>462</v>
      </c>
      <c r="M130" s="95"/>
      <c r="N130" s="77" t="s">
        <v>463</v>
      </c>
      <c r="O130" s="66" t="s">
        <v>352</v>
      </c>
      <c r="P130" s="95"/>
      <c r="Q130" s="95"/>
      <c r="R130" s="95"/>
      <c r="S130" s="74"/>
      <c r="T130" s="75">
        <v>1400000</v>
      </c>
      <c r="U130" s="74">
        <f>T130*1.12</f>
        <v>1568000.0000000002</v>
      </c>
      <c r="V130" s="95"/>
      <c r="W130" s="95">
        <v>2014</v>
      </c>
      <c r="X130" s="95"/>
    </row>
    <row r="131" spans="1:57" s="10" customFormat="1" ht="90" customHeight="1">
      <c r="A131" s="95" t="s">
        <v>464</v>
      </c>
      <c r="B131" s="95" t="s">
        <v>28</v>
      </c>
      <c r="C131" s="78" t="s">
        <v>459</v>
      </c>
      <c r="D131" s="82" t="s">
        <v>460</v>
      </c>
      <c r="E131" s="82" t="s">
        <v>460</v>
      </c>
      <c r="F131" s="109" t="s">
        <v>465</v>
      </c>
      <c r="G131" s="67" t="s">
        <v>77</v>
      </c>
      <c r="H131" s="72">
        <v>0.5</v>
      </c>
      <c r="I131" s="95">
        <v>750000000</v>
      </c>
      <c r="J131" s="73" t="s">
        <v>34</v>
      </c>
      <c r="K131" s="73" t="s">
        <v>80</v>
      </c>
      <c r="L131" s="68" t="s">
        <v>36</v>
      </c>
      <c r="M131" s="95"/>
      <c r="N131" s="77" t="s">
        <v>463</v>
      </c>
      <c r="O131" s="66" t="s">
        <v>352</v>
      </c>
      <c r="P131" s="95"/>
      <c r="Q131" s="95"/>
      <c r="R131" s="95"/>
      <c r="S131" s="74"/>
      <c r="T131" s="75">
        <v>1800000</v>
      </c>
      <c r="U131" s="74">
        <f>T131*1.12</f>
        <v>2016000.0000000002</v>
      </c>
      <c r="V131" s="95"/>
      <c r="W131" s="95">
        <v>2014</v>
      </c>
      <c r="X131" s="95"/>
    </row>
    <row r="132" spans="1:57" s="24" customFormat="1" ht="90.75" customHeight="1">
      <c r="A132" s="95" t="s">
        <v>466</v>
      </c>
      <c r="B132" s="66" t="s">
        <v>28</v>
      </c>
      <c r="C132" s="66" t="s">
        <v>467</v>
      </c>
      <c r="D132" s="66" t="s">
        <v>468</v>
      </c>
      <c r="E132" s="66" t="s">
        <v>469</v>
      </c>
      <c r="F132" s="66" t="s">
        <v>470</v>
      </c>
      <c r="G132" s="67" t="s">
        <v>64</v>
      </c>
      <c r="H132" s="76">
        <v>1</v>
      </c>
      <c r="I132" s="66">
        <v>750000000</v>
      </c>
      <c r="J132" s="66" t="s">
        <v>34</v>
      </c>
      <c r="K132" s="66" t="s">
        <v>471</v>
      </c>
      <c r="L132" s="110" t="s">
        <v>472</v>
      </c>
      <c r="M132" s="66"/>
      <c r="N132" s="66" t="s">
        <v>473</v>
      </c>
      <c r="O132" s="66" t="s">
        <v>352</v>
      </c>
      <c r="P132" s="66"/>
      <c r="Q132" s="66"/>
      <c r="R132" s="66"/>
      <c r="S132" s="66"/>
      <c r="T132" s="67">
        <v>16050000</v>
      </c>
      <c r="U132" s="67">
        <v>17976000</v>
      </c>
      <c r="V132" s="66"/>
      <c r="W132" s="66">
        <v>2014</v>
      </c>
      <c r="X132" s="66"/>
    </row>
    <row r="133" spans="1:57" s="24" customFormat="1" ht="132.75" customHeight="1">
      <c r="A133" s="95" t="s">
        <v>474</v>
      </c>
      <c r="B133" s="95" t="s">
        <v>28</v>
      </c>
      <c r="C133" s="78" t="s">
        <v>475</v>
      </c>
      <c r="D133" s="95" t="s">
        <v>476</v>
      </c>
      <c r="E133" s="82" t="s">
        <v>477</v>
      </c>
      <c r="F133" s="95" t="s">
        <v>478</v>
      </c>
      <c r="G133" s="133" t="s">
        <v>77</v>
      </c>
      <c r="H133" s="96">
        <v>0.5</v>
      </c>
      <c r="I133" s="95">
        <v>750000000</v>
      </c>
      <c r="J133" s="73" t="s">
        <v>34</v>
      </c>
      <c r="K133" s="73" t="s">
        <v>479</v>
      </c>
      <c r="L133" s="110" t="s">
        <v>480</v>
      </c>
      <c r="M133" s="95"/>
      <c r="N133" s="77" t="s">
        <v>417</v>
      </c>
      <c r="O133" s="66" t="s">
        <v>352</v>
      </c>
      <c r="P133" s="95"/>
      <c r="Q133" s="95"/>
      <c r="R133" s="95"/>
      <c r="S133" s="74"/>
      <c r="T133" s="74">
        <v>2600100</v>
      </c>
      <c r="U133" s="74">
        <f>T133*1.12</f>
        <v>2912112.0000000005</v>
      </c>
      <c r="V133" s="95"/>
      <c r="W133" s="95">
        <v>2014</v>
      </c>
      <c r="X133" s="95"/>
    </row>
    <row r="134" spans="1:57" s="24" customFormat="1" ht="124.5" customHeight="1">
      <c r="A134" s="95" t="s">
        <v>481</v>
      </c>
      <c r="B134" s="95" t="s">
        <v>28</v>
      </c>
      <c r="C134" s="78" t="s">
        <v>482</v>
      </c>
      <c r="D134" s="95" t="s">
        <v>483</v>
      </c>
      <c r="E134" s="82" t="s">
        <v>484</v>
      </c>
      <c r="F134" s="95" t="s">
        <v>485</v>
      </c>
      <c r="G134" s="67" t="s">
        <v>33</v>
      </c>
      <c r="H134" s="72">
        <v>1</v>
      </c>
      <c r="I134" s="95">
        <v>750000000</v>
      </c>
      <c r="J134" s="73" t="s">
        <v>34</v>
      </c>
      <c r="K134" s="73" t="s">
        <v>80</v>
      </c>
      <c r="L134" s="73" t="s">
        <v>486</v>
      </c>
      <c r="M134" s="95"/>
      <c r="N134" s="77" t="s">
        <v>91</v>
      </c>
      <c r="O134" s="77" t="s">
        <v>487</v>
      </c>
      <c r="P134" s="95"/>
      <c r="Q134" s="95"/>
      <c r="R134" s="95"/>
      <c r="S134" s="74"/>
      <c r="T134" s="75">
        <v>1685250</v>
      </c>
      <c r="U134" s="74">
        <v>1887480</v>
      </c>
      <c r="V134" s="95"/>
      <c r="W134" s="95">
        <v>2014</v>
      </c>
      <c r="X134" s="95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  <c r="AK134" s="58"/>
      <c r="AL134" s="58"/>
      <c r="AM134" s="58"/>
      <c r="AN134" s="58"/>
      <c r="AO134" s="58"/>
      <c r="AP134" s="58"/>
      <c r="AQ134" s="58"/>
      <c r="AR134" s="58"/>
      <c r="AS134" s="58"/>
      <c r="AT134" s="58"/>
      <c r="AU134" s="58"/>
      <c r="AV134" s="58"/>
      <c r="AW134" s="58"/>
      <c r="AX134" s="58"/>
      <c r="AY134" s="58"/>
      <c r="AZ134" s="58"/>
      <c r="BA134" s="58"/>
      <c r="BB134" s="58"/>
      <c r="BC134" s="58"/>
      <c r="BD134" s="58"/>
      <c r="BE134" s="58"/>
    </row>
    <row r="135" spans="1:57" s="24" customFormat="1" ht="118.5" customHeight="1">
      <c r="A135" s="95" t="s">
        <v>488</v>
      </c>
      <c r="B135" s="95" t="s">
        <v>28</v>
      </c>
      <c r="C135" s="112" t="s">
        <v>489</v>
      </c>
      <c r="D135" s="82" t="s">
        <v>490</v>
      </c>
      <c r="E135" s="82" t="s">
        <v>491</v>
      </c>
      <c r="F135" s="95" t="s">
        <v>492</v>
      </c>
      <c r="G135" s="67" t="s">
        <v>33</v>
      </c>
      <c r="H135" s="72">
        <v>0.5</v>
      </c>
      <c r="I135" s="95">
        <v>750000000</v>
      </c>
      <c r="J135" s="73" t="s">
        <v>34</v>
      </c>
      <c r="K135" s="73" t="s">
        <v>479</v>
      </c>
      <c r="L135" s="73" t="s">
        <v>493</v>
      </c>
      <c r="M135" s="95"/>
      <c r="N135" s="77" t="s">
        <v>417</v>
      </c>
      <c r="O135" s="66" t="s">
        <v>352</v>
      </c>
      <c r="P135" s="95"/>
      <c r="Q135" s="95"/>
      <c r="R135" s="95"/>
      <c r="S135" s="74"/>
      <c r="T135" s="75">
        <f>U135/1.12</f>
        <v>1647321.4285714284</v>
      </c>
      <c r="U135" s="74">
        <v>1845000</v>
      </c>
      <c r="V135" s="95"/>
      <c r="W135" s="95">
        <v>2014</v>
      </c>
      <c r="X135" s="95"/>
    </row>
    <row r="136" spans="1:57" s="14" customFormat="1" ht="137.25" customHeight="1">
      <c r="A136" s="136"/>
      <c r="B136" s="136" t="s">
        <v>28</v>
      </c>
      <c r="C136" s="137" t="s">
        <v>482</v>
      </c>
      <c r="D136" s="136" t="s">
        <v>483</v>
      </c>
      <c r="E136" s="150" t="s">
        <v>484</v>
      </c>
      <c r="F136" s="136" t="s">
        <v>495</v>
      </c>
      <c r="G136" s="140" t="s">
        <v>33</v>
      </c>
      <c r="H136" s="151">
        <v>0.5</v>
      </c>
      <c r="I136" s="136">
        <v>750000000</v>
      </c>
      <c r="J136" s="141" t="s">
        <v>34</v>
      </c>
      <c r="K136" s="141" t="s">
        <v>80</v>
      </c>
      <c r="L136" s="141" t="s">
        <v>496</v>
      </c>
      <c r="M136" s="136"/>
      <c r="N136" s="143" t="s">
        <v>497</v>
      </c>
      <c r="O136" s="143" t="s">
        <v>498</v>
      </c>
      <c r="P136" s="136"/>
      <c r="Q136" s="136"/>
      <c r="R136" s="136"/>
      <c r="S136" s="145"/>
      <c r="T136" s="152">
        <v>2033000</v>
      </c>
      <c r="U136" s="145">
        <v>2276960</v>
      </c>
      <c r="V136" s="136"/>
      <c r="W136" s="136">
        <v>2014</v>
      </c>
      <c r="X136" s="290" t="s">
        <v>566</v>
      </c>
    </row>
    <row r="137" spans="1:57" s="14" customFormat="1" ht="117.75" customHeight="1">
      <c r="A137" s="136"/>
      <c r="B137" s="136" t="s">
        <v>28</v>
      </c>
      <c r="C137" s="137" t="s">
        <v>482</v>
      </c>
      <c r="D137" s="136" t="s">
        <v>483</v>
      </c>
      <c r="E137" s="150" t="s">
        <v>484</v>
      </c>
      <c r="F137" s="136" t="s">
        <v>500</v>
      </c>
      <c r="G137" s="140" t="s">
        <v>33</v>
      </c>
      <c r="H137" s="151">
        <v>0.5</v>
      </c>
      <c r="I137" s="136">
        <v>750000000</v>
      </c>
      <c r="J137" s="141" t="s">
        <v>34</v>
      </c>
      <c r="K137" s="141" t="s">
        <v>65</v>
      </c>
      <c r="L137" s="141" t="s">
        <v>501</v>
      </c>
      <c r="M137" s="136"/>
      <c r="N137" s="143" t="s">
        <v>502</v>
      </c>
      <c r="O137" s="143" t="s">
        <v>498</v>
      </c>
      <c r="P137" s="136"/>
      <c r="Q137" s="136"/>
      <c r="R137" s="136"/>
      <c r="S137" s="145"/>
      <c r="T137" s="152">
        <v>2852620</v>
      </c>
      <c r="U137" s="145">
        <v>3194934.4</v>
      </c>
      <c r="V137" s="136"/>
      <c r="W137" s="136">
        <v>2014</v>
      </c>
      <c r="X137" s="291"/>
    </row>
    <row r="138" spans="1:57" s="25" customFormat="1" ht="106.5" customHeight="1">
      <c r="A138" s="136" t="s">
        <v>499</v>
      </c>
      <c r="B138" s="95" t="s">
        <v>28</v>
      </c>
      <c r="C138" s="113" t="s">
        <v>504</v>
      </c>
      <c r="D138" s="82" t="s">
        <v>505</v>
      </c>
      <c r="E138" s="82" t="s">
        <v>505</v>
      </c>
      <c r="F138" s="77" t="s">
        <v>506</v>
      </c>
      <c r="G138" s="67" t="s">
        <v>33</v>
      </c>
      <c r="H138" s="114">
        <v>1</v>
      </c>
      <c r="I138" s="95">
        <v>750000000</v>
      </c>
      <c r="J138" s="73" t="s">
        <v>34</v>
      </c>
      <c r="K138" s="73" t="s">
        <v>430</v>
      </c>
      <c r="L138" s="110" t="s">
        <v>507</v>
      </c>
      <c r="M138" s="95"/>
      <c r="N138" s="77" t="s">
        <v>508</v>
      </c>
      <c r="O138" s="77" t="s">
        <v>509</v>
      </c>
      <c r="P138" s="95"/>
      <c r="Q138" s="95"/>
      <c r="R138" s="95"/>
      <c r="S138" s="74"/>
      <c r="T138" s="74">
        <v>150000000</v>
      </c>
      <c r="U138" s="74">
        <f>T138</f>
        <v>150000000</v>
      </c>
      <c r="V138" s="95"/>
      <c r="W138" s="95" t="s">
        <v>353</v>
      </c>
      <c r="X138" s="136" t="s">
        <v>567</v>
      </c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</row>
    <row r="139" spans="1:57" s="25" customFormat="1" ht="104.25" customHeight="1">
      <c r="A139" s="136" t="s">
        <v>499</v>
      </c>
      <c r="B139" s="95" t="s">
        <v>28</v>
      </c>
      <c r="C139" s="113" t="s">
        <v>504</v>
      </c>
      <c r="D139" s="82" t="s">
        <v>505</v>
      </c>
      <c r="E139" s="82" t="s">
        <v>505</v>
      </c>
      <c r="F139" s="77" t="s">
        <v>511</v>
      </c>
      <c r="G139" s="67" t="s">
        <v>33</v>
      </c>
      <c r="H139" s="114">
        <v>1</v>
      </c>
      <c r="I139" s="95">
        <v>750000000</v>
      </c>
      <c r="J139" s="73" t="s">
        <v>34</v>
      </c>
      <c r="K139" s="73" t="s">
        <v>430</v>
      </c>
      <c r="L139" s="110" t="s">
        <v>512</v>
      </c>
      <c r="M139" s="95"/>
      <c r="N139" s="77" t="s">
        <v>508</v>
      </c>
      <c r="O139" s="77" t="s">
        <v>509</v>
      </c>
      <c r="P139" s="95"/>
      <c r="Q139" s="95"/>
      <c r="R139" s="95"/>
      <c r="S139" s="74"/>
      <c r="T139" s="74">
        <v>160000000</v>
      </c>
      <c r="U139" s="74">
        <f>T139</f>
        <v>160000000</v>
      </c>
      <c r="V139" s="95"/>
      <c r="W139" s="95" t="s">
        <v>353</v>
      </c>
      <c r="X139" s="136" t="s">
        <v>567</v>
      </c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</row>
    <row r="140" spans="1:57" s="37" customFormat="1" ht="144" customHeight="1">
      <c r="A140" s="136"/>
      <c r="B140" s="136" t="s">
        <v>28</v>
      </c>
      <c r="C140" s="138" t="s">
        <v>514</v>
      </c>
      <c r="D140" s="136" t="s">
        <v>515</v>
      </c>
      <c r="E140" s="136" t="s">
        <v>516</v>
      </c>
      <c r="F140" s="136" t="s">
        <v>517</v>
      </c>
      <c r="G140" s="140" t="s">
        <v>33</v>
      </c>
      <c r="H140" s="148">
        <v>1</v>
      </c>
      <c r="I140" s="136">
        <v>750000000</v>
      </c>
      <c r="J140" s="141" t="s">
        <v>34</v>
      </c>
      <c r="K140" s="141" t="s">
        <v>350</v>
      </c>
      <c r="L140" s="149" t="s">
        <v>518</v>
      </c>
      <c r="M140" s="136"/>
      <c r="N140" s="143" t="s">
        <v>38</v>
      </c>
      <c r="O140" s="144" t="s">
        <v>352</v>
      </c>
      <c r="P140" s="136"/>
      <c r="Q140" s="136"/>
      <c r="R140" s="136"/>
      <c r="S140" s="145"/>
      <c r="T140" s="145">
        <v>3897385792</v>
      </c>
      <c r="U140" s="145">
        <f>T140*1.12</f>
        <v>4365072087.04</v>
      </c>
      <c r="V140" s="136" t="s">
        <v>396</v>
      </c>
      <c r="W140" s="136" t="s">
        <v>353</v>
      </c>
      <c r="X140" s="290" t="s">
        <v>566</v>
      </c>
    </row>
    <row r="141" spans="1:57" s="37" customFormat="1" ht="135.75" customHeight="1">
      <c r="A141" s="136"/>
      <c r="B141" s="136" t="s">
        <v>28</v>
      </c>
      <c r="C141" s="138" t="s">
        <v>514</v>
      </c>
      <c r="D141" s="136" t="s">
        <v>515</v>
      </c>
      <c r="E141" s="136" t="s">
        <v>516</v>
      </c>
      <c r="F141" s="136" t="s">
        <v>520</v>
      </c>
      <c r="G141" s="140" t="s">
        <v>33</v>
      </c>
      <c r="H141" s="148">
        <v>1</v>
      </c>
      <c r="I141" s="136">
        <v>750000000</v>
      </c>
      <c r="J141" s="141" t="s">
        <v>34</v>
      </c>
      <c r="K141" s="141" t="s">
        <v>350</v>
      </c>
      <c r="L141" s="149" t="s">
        <v>521</v>
      </c>
      <c r="M141" s="136"/>
      <c r="N141" s="143" t="s">
        <v>38</v>
      </c>
      <c r="O141" s="144" t="s">
        <v>352</v>
      </c>
      <c r="P141" s="136"/>
      <c r="Q141" s="136"/>
      <c r="R141" s="136"/>
      <c r="S141" s="145"/>
      <c r="T141" s="145">
        <v>2277502796</v>
      </c>
      <c r="U141" s="145">
        <f>T141*1.12</f>
        <v>2550803131.5200005</v>
      </c>
      <c r="V141" s="136" t="s">
        <v>396</v>
      </c>
      <c r="W141" s="136" t="s">
        <v>353</v>
      </c>
      <c r="X141" s="291"/>
    </row>
    <row r="142" spans="1:57" s="37" customFormat="1" ht="104.25" customHeight="1">
      <c r="A142" s="136" t="s">
        <v>503</v>
      </c>
      <c r="B142" s="95" t="s">
        <v>28</v>
      </c>
      <c r="C142" s="76" t="s">
        <v>523</v>
      </c>
      <c r="D142" s="76" t="s">
        <v>524</v>
      </c>
      <c r="E142" s="76" t="s">
        <v>524</v>
      </c>
      <c r="F142" s="76" t="s">
        <v>525</v>
      </c>
      <c r="G142" s="67" t="s">
        <v>33</v>
      </c>
      <c r="H142" s="72">
        <v>1</v>
      </c>
      <c r="I142" s="95">
        <v>750000000</v>
      </c>
      <c r="J142" s="73" t="s">
        <v>34</v>
      </c>
      <c r="K142" s="73" t="s">
        <v>526</v>
      </c>
      <c r="L142" s="68" t="s">
        <v>50</v>
      </c>
      <c r="M142" s="95"/>
      <c r="N142" s="77" t="s">
        <v>527</v>
      </c>
      <c r="O142" s="77" t="s">
        <v>528</v>
      </c>
      <c r="P142" s="95"/>
      <c r="Q142" s="68"/>
      <c r="R142" s="74"/>
      <c r="S142" s="74"/>
      <c r="T142" s="74">
        <f>U142/1.12</f>
        <v>53571.428571428565</v>
      </c>
      <c r="U142" s="74">
        <v>60000</v>
      </c>
      <c r="V142" s="95"/>
      <c r="W142" s="95">
        <v>2014</v>
      </c>
      <c r="X142" s="136" t="s">
        <v>567</v>
      </c>
    </row>
    <row r="143" spans="1:57" s="37" customFormat="1" ht="118.5" customHeight="1">
      <c r="A143" s="136" t="s">
        <v>510</v>
      </c>
      <c r="B143" s="95" t="s">
        <v>28</v>
      </c>
      <c r="C143" s="76" t="s">
        <v>530</v>
      </c>
      <c r="D143" s="95" t="s">
        <v>531</v>
      </c>
      <c r="E143" s="95" t="s">
        <v>531</v>
      </c>
      <c r="F143" s="95" t="s">
        <v>532</v>
      </c>
      <c r="G143" s="67" t="s">
        <v>33</v>
      </c>
      <c r="H143" s="96">
        <v>1</v>
      </c>
      <c r="I143" s="95">
        <v>750000000</v>
      </c>
      <c r="J143" s="73" t="s">
        <v>34</v>
      </c>
      <c r="K143" s="73" t="s">
        <v>78</v>
      </c>
      <c r="L143" s="68" t="s">
        <v>521</v>
      </c>
      <c r="M143" s="95"/>
      <c r="N143" s="77" t="s">
        <v>533</v>
      </c>
      <c r="O143" s="66" t="s">
        <v>352</v>
      </c>
      <c r="P143" s="95"/>
      <c r="Q143" s="95"/>
      <c r="R143" s="95"/>
      <c r="S143" s="74"/>
      <c r="T143" s="74">
        <v>2666000</v>
      </c>
      <c r="U143" s="74">
        <v>2985920.0000000005</v>
      </c>
      <c r="V143" s="95"/>
      <c r="W143" s="95">
        <v>2014</v>
      </c>
      <c r="X143" s="136" t="s">
        <v>567</v>
      </c>
    </row>
    <row r="144" spans="1:57" s="14" customFormat="1">
      <c r="A144" s="285" t="s">
        <v>534</v>
      </c>
      <c r="B144" s="285"/>
      <c r="C144" s="285"/>
      <c r="D144" s="61"/>
      <c r="E144" s="62"/>
      <c r="F144" s="62"/>
      <c r="G144" s="62"/>
      <c r="H144" s="96"/>
      <c r="I144" s="62"/>
      <c r="J144" s="62"/>
      <c r="K144" s="62"/>
      <c r="L144" s="62"/>
      <c r="M144" s="62"/>
      <c r="N144" s="62"/>
      <c r="O144" s="62"/>
      <c r="P144" s="62"/>
      <c r="Q144" s="95"/>
      <c r="R144" s="95"/>
      <c r="S144" s="62"/>
      <c r="T144" s="63">
        <f>SUM(T110:T143)</f>
        <v>8179463118.3460264</v>
      </c>
      <c r="U144" s="63">
        <f>SUM(U110:U143)</f>
        <v>9123748692.5440006</v>
      </c>
      <c r="V144" s="62"/>
      <c r="W144" s="62"/>
      <c r="X144" s="62"/>
    </row>
    <row r="145" spans="1:24" ht="16.5" customHeight="1">
      <c r="A145" s="285" t="s">
        <v>535</v>
      </c>
      <c r="B145" s="285"/>
      <c r="C145" s="285"/>
      <c r="D145" s="61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3">
        <f>T108+T144+T95+0.004</f>
        <v>11112894270.605026</v>
      </c>
      <c r="U145" s="63">
        <f>U108+U144+U95</f>
        <v>12409191583.080801</v>
      </c>
      <c r="V145" s="62"/>
      <c r="W145" s="62"/>
      <c r="X145" s="62"/>
    </row>
    <row r="146" spans="1:24">
      <c r="A146" s="28"/>
      <c r="B146" s="28"/>
      <c r="C146" s="29"/>
      <c r="D146" s="23"/>
      <c r="E146" s="28"/>
      <c r="F146" s="2"/>
      <c r="G146" s="3"/>
      <c r="H146" s="2"/>
      <c r="I146" s="2"/>
      <c r="J146" s="2"/>
      <c r="K146" s="2"/>
      <c r="L146" s="2"/>
      <c r="M146" s="2"/>
      <c r="N146" s="2"/>
      <c r="O146" s="28"/>
      <c r="P146" s="2"/>
      <c r="Q146" s="2"/>
      <c r="R146" s="2"/>
      <c r="S146" s="3"/>
      <c r="T146" s="3"/>
      <c r="U146" s="3"/>
      <c r="V146" s="2"/>
      <c r="W146" s="2"/>
      <c r="X146" s="2"/>
    </row>
    <row r="147" spans="1:24">
      <c r="B147" s="48" t="s">
        <v>536</v>
      </c>
      <c r="C147" s="48"/>
      <c r="D147" s="49"/>
      <c r="F147" s="12"/>
      <c r="G147" s="212"/>
      <c r="H147" s="211"/>
      <c r="I147" s="211"/>
      <c r="J147" s="211"/>
      <c r="K147" s="211"/>
      <c r="L147" s="211"/>
      <c r="M147" s="211"/>
      <c r="N147" s="211"/>
      <c r="P147" s="211"/>
      <c r="Q147" s="211"/>
      <c r="R147" s="211"/>
      <c r="S147" s="212"/>
      <c r="T147" s="212"/>
      <c r="U147" s="212"/>
      <c r="V147" s="211"/>
      <c r="W147" s="211"/>
      <c r="X147" s="211"/>
    </row>
    <row r="148" spans="1:24" s="1" customFormat="1">
      <c r="A148" s="13"/>
      <c r="B148" s="48" t="s">
        <v>537</v>
      </c>
      <c r="C148" s="48"/>
      <c r="D148" s="50"/>
      <c r="E148" s="13"/>
      <c r="F148" s="13"/>
      <c r="G148" s="7"/>
      <c r="O148" s="13"/>
      <c r="S148" s="7"/>
      <c r="T148" s="7"/>
      <c r="U148" s="7"/>
    </row>
    <row r="149" spans="1:24" s="1" customFormat="1">
      <c r="A149" s="13"/>
      <c r="B149" s="13"/>
      <c r="C149" s="27"/>
      <c r="D149" s="11"/>
      <c r="E149" s="13"/>
      <c r="F149" s="13"/>
      <c r="G149" s="7"/>
      <c r="O149" s="13"/>
      <c r="S149" s="7"/>
      <c r="T149" s="7"/>
      <c r="U149" s="7"/>
    </row>
    <row r="150" spans="1:24" s="1" customFormat="1" ht="18.75">
      <c r="A150" s="13"/>
      <c r="B150" s="51" t="s">
        <v>538</v>
      </c>
      <c r="C150" s="27"/>
      <c r="D150" s="11"/>
      <c r="E150" s="13"/>
      <c r="F150" s="13"/>
      <c r="G150" s="7"/>
      <c r="O150" s="13"/>
      <c r="S150" s="7"/>
      <c r="T150" s="7"/>
      <c r="U150" s="7"/>
    </row>
    <row r="151" spans="1:24" s="1" customFormat="1">
      <c r="A151" s="13"/>
      <c r="B151" s="13"/>
      <c r="C151" s="27"/>
      <c r="D151" s="11"/>
      <c r="E151" s="13"/>
      <c r="F151" s="13"/>
      <c r="G151" s="7"/>
      <c r="O151" s="13"/>
      <c r="S151" s="7"/>
      <c r="T151" s="7"/>
      <c r="U151" s="7"/>
    </row>
    <row r="152" spans="1:24" s="1" customFormat="1" ht="19.5" thickBot="1">
      <c r="A152" s="13"/>
      <c r="B152" s="284" t="s">
        <v>539</v>
      </c>
      <c r="C152" s="284"/>
      <c r="D152" s="284"/>
      <c r="E152" s="41"/>
      <c r="F152" s="208" t="s">
        <v>540</v>
      </c>
      <c r="G152" s="7"/>
      <c r="O152" s="13"/>
      <c r="S152" s="7"/>
      <c r="T152" s="7"/>
      <c r="U152" s="7"/>
    </row>
    <row r="153" spans="1:24" s="1" customFormat="1" ht="18.75">
      <c r="A153" s="13"/>
      <c r="B153" s="208"/>
      <c r="C153" s="208"/>
      <c r="D153" s="208"/>
      <c r="E153" s="154"/>
      <c r="F153" s="208"/>
      <c r="G153" s="7"/>
      <c r="O153" s="13"/>
      <c r="S153" s="7"/>
      <c r="T153" s="7"/>
      <c r="U153" s="7"/>
    </row>
    <row r="154" spans="1:24" s="1" customFormat="1" ht="18.75">
      <c r="A154" s="13"/>
      <c r="B154" s="42"/>
      <c r="C154" s="43"/>
      <c r="D154" s="44"/>
      <c r="E154" s="44"/>
      <c r="F154" s="44"/>
      <c r="G154" s="7"/>
      <c r="O154" s="13"/>
      <c r="S154" s="7"/>
      <c r="T154" s="7"/>
      <c r="U154" s="7"/>
    </row>
    <row r="155" spans="1:24" s="1" customFormat="1" ht="19.5" thickBot="1">
      <c r="A155" s="13"/>
      <c r="B155" s="284" t="s">
        <v>541</v>
      </c>
      <c r="C155" s="284"/>
      <c r="D155" s="284"/>
      <c r="E155" s="41"/>
      <c r="F155" s="208" t="s">
        <v>542</v>
      </c>
      <c r="G155" s="7"/>
      <c r="O155" s="13"/>
      <c r="S155" s="7"/>
      <c r="T155" s="7"/>
      <c r="U155" s="7"/>
    </row>
    <row r="156" spans="1:24" s="1" customFormat="1" ht="18.75">
      <c r="A156" s="13"/>
      <c r="B156" s="208"/>
      <c r="C156" s="208"/>
      <c r="D156" s="208"/>
      <c r="E156" s="154"/>
      <c r="F156" s="208"/>
      <c r="G156" s="7"/>
      <c r="O156" s="13"/>
      <c r="S156" s="7"/>
      <c r="T156" s="7"/>
      <c r="U156" s="7"/>
    </row>
    <row r="157" spans="1:24" s="1" customFormat="1" ht="18.75">
      <c r="A157" s="13"/>
      <c r="B157" s="45"/>
      <c r="C157" s="45"/>
      <c r="D157" s="208"/>
      <c r="E157" s="208"/>
      <c r="F157" s="208"/>
      <c r="G157" s="7"/>
      <c r="O157" s="13"/>
      <c r="S157" s="7"/>
      <c r="T157" s="7"/>
      <c r="U157" s="7"/>
    </row>
    <row r="158" spans="1:24" s="1" customFormat="1" ht="19.5" thickBot="1">
      <c r="A158" s="13"/>
      <c r="B158" s="284" t="s">
        <v>543</v>
      </c>
      <c r="C158" s="284"/>
      <c r="D158" s="284"/>
      <c r="E158" s="41"/>
      <c r="F158" s="208" t="s">
        <v>544</v>
      </c>
      <c r="G158" s="7"/>
      <c r="O158" s="13"/>
      <c r="S158" s="7"/>
      <c r="T158" s="7"/>
      <c r="U158" s="7"/>
    </row>
    <row r="159" spans="1:24" s="1" customFormat="1" ht="18.75">
      <c r="A159" s="13"/>
      <c r="B159" s="208"/>
      <c r="C159" s="208"/>
      <c r="D159" s="208"/>
      <c r="E159" s="154"/>
      <c r="F159" s="208"/>
      <c r="G159" s="7"/>
      <c r="O159" s="13"/>
      <c r="S159" s="7"/>
      <c r="T159" s="7"/>
      <c r="U159" s="7"/>
    </row>
    <row r="160" spans="1:24" s="1" customFormat="1" ht="18.75">
      <c r="A160" s="13"/>
      <c r="B160" s="42"/>
      <c r="C160" s="43"/>
      <c r="D160" s="44"/>
      <c r="E160" s="44"/>
      <c r="F160" s="44"/>
      <c r="G160" s="7"/>
      <c r="O160" s="13"/>
      <c r="S160" s="7"/>
      <c r="T160" s="7"/>
      <c r="U160" s="7"/>
    </row>
    <row r="161" spans="1:21" s="1" customFormat="1" ht="19.5" thickBot="1">
      <c r="A161" s="13"/>
      <c r="B161" s="284" t="s">
        <v>545</v>
      </c>
      <c r="C161" s="284"/>
      <c r="D161" s="284"/>
      <c r="E161" s="41"/>
      <c r="F161" s="208" t="s">
        <v>546</v>
      </c>
      <c r="G161" s="7"/>
      <c r="O161" s="13"/>
      <c r="S161" s="7"/>
      <c r="T161" s="7"/>
      <c r="U161" s="7"/>
    </row>
    <row r="162" spans="1:21" s="1" customFormat="1" ht="18.75">
      <c r="A162" s="13"/>
      <c r="B162" s="208"/>
      <c r="C162" s="208"/>
      <c r="D162" s="208"/>
      <c r="E162" s="154"/>
      <c r="F162" s="208"/>
      <c r="G162" s="7"/>
      <c r="O162" s="13"/>
      <c r="S162" s="7"/>
      <c r="T162" s="7"/>
      <c r="U162" s="7"/>
    </row>
    <row r="163" spans="1:21" s="1" customFormat="1" ht="18.75">
      <c r="A163" s="13"/>
      <c r="B163" s="45"/>
      <c r="C163" s="45"/>
      <c r="D163" s="208"/>
      <c r="E163" s="208"/>
      <c r="F163" s="208"/>
      <c r="G163" s="7"/>
      <c r="O163" s="13"/>
      <c r="S163" s="7"/>
      <c r="T163" s="7"/>
      <c r="U163" s="7"/>
    </row>
    <row r="164" spans="1:21" s="1" customFormat="1" ht="19.5" thickBot="1">
      <c r="A164" s="13"/>
      <c r="B164" s="284" t="s">
        <v>547</v>
      </c>
      <c r="C164" s="284"/>
      <c r="D164" s="284"/>
      <c r="E164" s="41"/>
      <c r="F164" s="208" t="s">
        <v>548</v>
      </c>
      <c r="G164" s="7"/>
      <c r="O164" s="13"/>
      <c r="S164" s="7"/>
      <c r="T164" s="7"/>
      <c r="U164" s="7"/>
    </row>
    <row r="165" spans="1:21" s="1" customFormat="1" ht="18.75">
      <c r="A165" s="13"/>
      <c r="B165" s="45"/>
      <c r="C165" s="45"/>
      <c r="D165" s="208"/>
      <c r="E165" s="208"/>
      <c r="F165" s="208"/>
      <c r="G165" s="7"/>
      <c r="O165" s="13"/>
      <c r="S165" s="7"/>
      <c r="T165" s="7"/>
      <c r="U165" s="7"/>
    </row>
    <row r="166" spans="1:21" s="1" customFormat="1" ht="18.75">
      <c r="A166" s="13"/>
      <c r="B166" s="45"/>
      <c r="C166" s="45"/>
      <c r="D166" s="208"/>
      <c r="E166" s="208"/>
      <c r="F166" s="208"/>
      <c r="G166" s="7"/>
      <c r="O166" s="13"/>
      <c r="S166" s="7"/>
      <c r="T166" s="7"/>
      <c r="U166" s="7"/>
    </row>
    <row r="167" spans="1:21" s="1" customFormat="1" ht="19.5" thickBot="1">
      <c r="A167" s="13"/>
      <c r="B167" s="284" t="s">
        <v>549</v>
      </c>
      <c r="C167" s="284"/>
      <c r="D167" s="284"/>
      <c r="E167" s="41"/>
      <c r="F167" s="208" t="s">
        <v>550</v>
      </c>
      <c r="G167" s="7"/>
      <c r="O167" s="13"/>
      <c r="S167" s="7"/>
      <c r="T167" s="7"/>
      <c r="U167" s="7"/>
    </row>
    <row r="168" spans="1:21" s="1" customFormat="1" ht="18.75">
      <c r="A168" s="13"/>
      <c r="B168" s="208"/>
      <c r="C168" s="208"/>
      <c r="D168" s="208"/>
      <c r="E168" s="208"/>
      <c r="F168" s="208"/>
      <c r="G168" s="7"/>
      <c r="O168" s="13"/>
      <c r="S168" s="7"/>
      <c r="T168" s="7"/>
      <c r="U168" s="7"/>
    </row>
    <row r="169" spans="1:21" s="1" customFormat="1" ht="18.75">
      <c r="A169" s="13"/>
      <c r="B169" s="208"/>
      <c r="C169" s="208"/>
      <c r="D169" s="208"/>
      <c r="E169" s="208"/>
      <c r="F169" s="208"/>
      <c r="G169" s="7"/>
      <c r="O169" s="13"/>
      <c r="S169" s="7"/>
      <c r="T169" s="7"/>
      <c r="U169" s="7"/>
    </row>
    <row r="170" spans="1:21" s="1" customFormat="1" ht="19.5" thickBot="1">
      <c r="A170" s="13"/>
      <c r="B170" s="284" t="s">
        <v>551</v>
      </c>
      <c r="C170" s="284"/>
      <c r="D170" s="284"/>
      <c r="E170" s="41"/>
      <c r="F170" s="208" t="s">
        <v>552</v>
      </c>
      <c r="G170" s="7"/>
      <c r="O170" s="13"/>
      <c r="S170" s="7"/>
      <c r="T170" s="7"/>
      <c r="U170" s="7"/>
    </row>
    <row r="171" spans="1:21" ht="18.75">
      <c r="B171" s="208"/>
      <c r="C171" s="208"/>
      <c r="D171" s="208"/>
      <c r="E171" s="208"/>
      <c r="F171" s="208"/>
      <c r="G171" s="212"/>
      <c r="H171" s="211"/>
      <c r="I171" s="211"/>
      <c r="J171" s="211"/>
      <c r="K171" s="211"/>
      <c r="L171" s="211"/>
      <c r="M171" s="211"/>
      <c r="N171" s="211"/>
      <c r="P171" s="211"/>
      <c r="Q171" s="211"/>
      <c r="R171" s="211"/>
      <c r="S171" s="212"/>
      <c r="T171" s="212"/>
      <c r="U171" s="212"/>
    </row>
    <row r="172" spans="1:21" ht="18.75">
      <c r="B172" s="208"/>
      <c r="C172" s="208"/>
      <c r="D172" s="208"/>
      <c r="E172" s="208"/>
      <c r="F172" s="208"/>
      <c r="G172" s="212"/>
      <c r="H172" s="211"/>
      <c r="I172" s="211"/>
      <c r="J172" s="211"/>
      <c r="K172" s="211"/>
      <c r="L172" s="211"/>
      <c r="M172" s="211"/>
      <c r="N172" s="211"/>
      <c r="P172" s="211"/>
      <c r="Q172" s="211"/>
      <c r="R172" s="211"/>
      <c r="S172" s="212"/>
      <c r="T172" s="212"/>
      <c r="U172" s="212"/>
    </row>
    <row r="173" spans="1:21" ht="19.5" thickBot="1">
      <c r="B173" s="284" t="s">
        <v>553</v>
      </c>
      <c r="C173" s="284"/>
      <c r="D173" s="284"/>
      <c r="E173" s="41"/>
      <c r="F173" s="208" t="s">
        <v>554</v>
      </c>
      <c r="G173" s="212"/>
      <c r="H173" s="211"/>
      <c r="I173" s="211"/>
      <c r="J173" s="211"/>
      <c r="K173" s="211"/>
      <c r="L173" s="211"/>
      <c r="M173" s="211"/>
      <c r="N173" s="211"/>
      <c r="P173" s="211"/>
      <c r="Q173" s="211"/>
      <c r="R173" s="211"/>
      <c r="S173" s="212"/>
      <c r="T173" s="212"/>
      <c r="U173" s="212"/>
    </row>
    <row r="174" spans="1:21" ht="18.75">
      <c r="B174" s="208"/>
      <c r="C174" s="208"/>
      <c r="D174" s="208"/>
      <c r="E174" s="208"/>
      <c r="F174" s="208"/>
      <c r="G174" s="212"/>
      <c r="H174" s="211"/>
      <c r="I174" s="211"/>
      <c r="J174" s="211"/>
      <c r="K174" s="211"/>
      <c r="L174" s="211"/>
      <c r="M174" s="211"/>
      <c r="N174" s="211"/>
      <c r="P174" s="211"/>
      <c r="Q174" s="211"/>
      <c r="R174" s="211"/>
      <c r="S174" s="212"/>
      <c r="T174" s="212"/>
      <c r="U174" s="212"/>
    </row>
    <row r="175" spans="1:21" ht="18.75">
      <c r="B175" s="208"/>
      <c r="C175" s="208"/>
      <c r="D175" s="208"/>
      <c r="E175" s="208"/>
      <c r="F175" s="208"/>
      <c r="G175" s="212"/>
      <c r="H175" s="211"/>
      <c r="I175" s="211"/>
      <c r="J175" s="211"/>
      <c r="K175" s="211"/>
      <c r="L175" s="211"/>
      <c r="M175" s="211"/>
      <c r="N175" s="211"/>
      <c r="P175" s="211"/>
      <c r="Q175" s="211"/>
      <c r="R175" s="211"/>
      <c r="S175" s="212"/>
      <c r="T175" s="212"/>
      <c r="U175" s="212"/>
    </row>
    <row r="176" spans="1:21" ht="19.5" thickBot="1">
      <c r="B176" s="284" t="s">
        <v>553</v>
      </c>
      <c r="C176" s="284"/>
      <c r="D176" s="284"/>
      <c r="E176" s="41"/>
      <c r="F176" s="208" t="s">
        <v>555</v>
      </c>
      <c r="G176" s="212"/>
      <c r="H176" s="211"/>
      <c r="I176" s="211"/>
      <c r="J176" s="211"/>
      <c r="K176" s="211"/>
      <c r="L176" s="211"/>
      <c r="M176" s="211"/>
      <c r="N176" s="211"/>
      <c r="P176" s="211"/>
      <c r="Q176" s="211"/>
      <c r="R176" s="211"/>
      <c r="S176" s="212"/>
      <c r="T176" s="212"/>
      <c r="U176" s="212"/>
    </row>
    <row r="177" spans="1:21" ht="18.75">
      <c r="B177" s="208"/>
      <c r="C177" s="208"/>
      <c r="D177" s="208"/>
      <c r="E177" s="208"/>
      <c r="F177" s="208"/>
      <c r="G177" s="212"/>
      <c r="H177" s="211"/>
      <c r="I177" s="211"/>
      <c r="J177" s="211"/>
      <c r="K177" s="211"/>
      <c r="L177" s="211"/>
      <c r="M177" s="211"/>
      <c r="N177" s="211"/>
      <c r="P177" s="211"/>
      <c r="Q177" s="211"/>
      <c r="R177" s="211"/>
      <c r="S177" s="212"/>
      <c r="T177" s="212"/>
      <c r="U177" s="212"/>
    </row>
    <row r="178" spans="1:21" ht="18.75">
      <c r="B178" s="208"/>
      <c r="C178" s="208"/>
      <c r="D178" s="208"/>
      <c r="E178" s="208"/>
      <c r="F178" s="208"/>
      <c r="G178" s="212"/>
      <c r="H178" s="211"/>
      <c r="I178" s="211"/>
      <c r="J178" s="211"/>
      <c r="K178" s="211"/>
      <c r="L178" s="211"/>
      <c r="M178" s="211"/>
      <c r="N178" s="211"/>
      <c r="P178" s="211"/>
      <c r="Q178" s="211"/>
      <c r="R178" s="211"/>
      <c r="S178" s="212"/>
      <c r="T178" s="212"/>
      <c r="U178" s="212"/>
    </row>
    <row r="179" spans="1:21" ht="19.5" thickBot="1">
      <c r="B179" s="284" t="s">
        <v>556</v>
      </c>
      <c r="C179" s="284"/>
      <c r="D179" s="284"/>
      <c r="E179" s="41"/>
      <c r="F179" s="208" t="s">
        <v>557</v>
      </c>
      <c r="G179" s="212"/>
      <c r="H179" s="211"/>
      <c r="I179" s="211"/>
      <c r="J179" s="211"/>
      <c r="K179" s="211"/>
      <c r="L179" s="211"/>
      <c r="M179" s="211"/>
      <c r="N179" s="211"/>
      <c r="P179" s="211"/>
      <c r="Q179" s="211"/>
      <c r="R179" s="211"/>
      <c r="S179" s="212"/>
      <c r="T179" s="212"/>
      <c r="U179" s="212"/>
    </row>
    <row r="180" spans="1:21" ht="18.75">
      <c r="A180" s="211"/>
      <c r="B180" s="208"/>
      <c r="C180" s="208"/>
      <c r="D180" s="208"/>
      <c r="E180" s="208"/>
      <c r="F180" s="208"/>
      <c r="G180" s="212"/>
      <c r="H180" s="211"/>
      <c r="I180" s="211"/>
      <c r="J180" s="211"/>
      <c r="K180" s="211"/>
      <c r="L180" s="211"/>
      <c r="M180" s="211"/>
      <c r="N180" s="211"/>
      <c r="P180" s="211"/>
      <c r="Q180" s="211"/>
      <c r="R180" s="211"/>
      <c r="S180" s="212"/>
      <c r="T180" s="212"/>
      <c r="U180" s="211"/>
    </row>
    <row r="181" spans="1:21" ht="18.75">
      <c r="A181" s="211"/>
      <c r="B181" s="208"/>
      <c r="C181" s="208"/>
      <c r="D181" s="208"/>
      <c r="E181" s="208"/>
      <c r="F181" s="208"/>
      <c r="G181" s="212"/>
      <c r="H181" s="211"/>
      <c r="I181" s="211"/>
      <c r="J181" s="211"/>
      <c r="K181" s="211"/>
      <c r="L181" s="211"/>
      <c r="M181" s="211"/>
      <c r="N181" s="211"/>
      <c r="P181" s="211"/>
      <c r="Q181" s="211"/>
      <c r="R181" s="211"/>
      <c r="S181" s="212"/>
      <c r="T181" s="212"/>
      <c r="U181" s="211"/>
    </row>
    <row r="182" spans="1:21" ht="19.5" thickBot="1">
      <c r="A182" s="211"/>
      <c r="B182" s="284" t="s">
        <v>558</v>
      </c>
      <c r="C182" s="284"/>
      <c r="D182" s="284"/>
      <c r="E182" s="41"/>
      <c r="F182" s="208" t="s">
        <v>559</v>
      </c>
      <c r="G182" s="212"/>
      <c r="H182" s="211"/>
      <c r="I182" s="211"/>
      <c r="J182" s="211"/>
      <c r="K182" s="211"/>
      <c r="L182" s="211"/>
      <c r="M182" s="211"/>
      <c r="N182" s="211"/>
      <c r="P182" s="211"/>
      <c r="Q182" s="211"/>
      <c r="R182" s="211"/>
      <c r="S182" s="212"/>
      <c r="T182" s="212"/>
      <c r="U182" s="211"/>
    </row>
    <row r="183" spans="1:21" ht="18.75">
      <c r="A183" s="211"/>
      <c r="B183" s="208"/>
      <c r="C183" s="208"/>
      <c r="D183" s="208"/>
      <c r="E183" s="208"/>
      <c r="F183" s="208"/>
      <c r="G183" s="212"/>
      <c r="H183" s="211"/>
      <c r="I183" s="211"/>
      <c r="J183" s="211"/>
      <c r="K183" s="211"/>
      <c r="L183" s="211"/>
      <c r="M183" s="211"/>
      <c r="N183" s="211"/>
      <c r="P183" s="211"/>
      <c r="Q183" s="211"/>
      <c r="R183" s="211"/>
      <c r="S183" s="212"/>
      <c r="T183" s="212"/>
      <c r="U183" s="211"/>
    </row>
    <row r="184" spans="1:21" ht="18.75">
      <c r="A184" s="211"/>
      <c r="B184" s="208"/>
      <c r="C184" s="208"/>
      <c r="D184" s="208"/>
      <c r="E184" s="208"/>
      <c r="F184" s="208"/>
      <c r="G184" s="212"/>
      <c r="H184" s="211"/>
      <c r="I184" s="211"/>
      <c r="J184" s="211"/>
      <c r="K184" s="211"/>
      <c r="L184" s="211"/>
      <c r="M184" s="211"/>
      <c r="N184" s="211"/>
      <c r="P184" s="211"/>
      <c r="Q184" s="211"/>
      <c r="R184" s="211"/>
      <c r="S184" s="212"/>
      <c r="T184" s="212"/>
      <c r="U184" s="211"/>
    </row>
    <row r="185" spans="1:21" ht="19.5" thickBot="1">
      <c r="A185" s="211"/>
      <c r="B185" s="284" t="s">
        <v>558</v>
      </c>
      <c r="C185" s="284"/>
      <c r="D185" s="284"/>
      <c r="E185" s="41"/>
      <c r="F185" s="208" t="s">
        <v>560</v>
      </c>
      <c r="G185" s="212"/>
      <c r="H185" s="211"/>
      <c r="I185" s="211"/>
      <c r="J185" s="211"/>
      <c r="K185" s="211"/>
      <c r="L185" s="211"/>
      <c r="M185" s="211"/>
      <c r="N185" s="211"/>
      <c r="P185" s="211"/>
      <c r="Q185" s="211"/>
      <c r="R185" s="211"/>
      <c r="S185" s="212"/>
      <c r="T185" s="212"/>
      <c r="U185" s="211"/>
    </row>
    <row r="186" spans="1:21" ht="18.75">
      <c r="A186" s="211"/>
      <c r="B186" s="208"/>
      <c r="C186" s="208"/>
      <c r="D186" s="208"/>
      <c r="E186" s="208"/>
      <c r="F186" s="208"/>
      <c r="G186" s="212"/>
      <c r="H186" s="211"/>
      <c r="I186" s="211"/>
      <c r="J186" s="211"/>
      <c r="K186" s="211"/>
      <c r="L186" s="211"/>
      <c r="M186" s="211"/>
      <c r="N186" s="211"/>
      <c r="P186" s="211"/>
      <c r="Q186" s="211"/>
      <c r="R186" s="211"/>
      <c r="S186" s="212"/>
      <c r="T186" s="212"/>
      <c r="U186" s="211"/>
    </row>
    <row r="187" spans="1:21" ht="18.75">
      <c r="A187" s="211"/>
      <c r="B187" s="208"/>
      <c r="C187" s="208"/>
      <c r="D187" s="208"/>
      <c r="E187" s="208"/>
      <c r="F187" s="208"/>
      <c r="G187" s="212"/>
      <c r="H187" s="211"/>
      <c r="I187" s="211"/>
      <c r="J187" s="211"/>
      <c r="K187" s="211"/>
      <c r="L187" s="211"/>
      <c r="M187" s="211"/>
      <c r="N187" s="211"/>
      <c r="P187" s="211"/>
      <c r="Q187" s="211"/>
      <c r="R187" s="211"/>
      <c r="S187" s="212"/>
      <c r="T187" s="212"/>
      <c r="U187" s="211"/>
    </row>
    <row r="188" spans="1:21" ht="19.5" thickBot="1">
      <c r="A188" s="211"/>
      <c r="B188" s="284" t="s">
        <v>561</v>
      </c>
      <c r="C188" s="284"/>
      <c r="D188" s="284"/>
      <c r="E188" s="41"/>
      <c r="F188" s="208" t="s">
        <v>562</v>
      </c>
      <c r="G188" s="212"/>
      <c r="H188" s="211"/>
      <c r="I188" s="211"/>
      <c r="J188" s="211"/>
      <c r="K188" s="211"/>
      <c r="L188" s="211"/>
      <c r="M188" s="211"/>
      <c r="N188" s="211"/>
      <c r="P188" s="211"/>
      <c r="Q188" s="211"/>
      <c r="R188" s="211"/>
      <c r="S188" s="212"/>
      <c r="T188" s="212"/>
      <c r="U188" s="211"/>
    </row>
    <row r="189" spans="1:21" ht="18.75">
      <c r="A189" s="211"/>
      <c r="B189" s="208"/>
      <c r="C189" s="208"/>
      <c r="D189" s="208"/>
      <c r="E189" s="208"/>
      <c r="F189" s="208"/>
      <c r="G189" s="212"/>
      <c r="H189" s="211"/>
      <c r="I189" s="211"/>
      <c r="J189" s="211"/>
      <c r="K189" s="211"/>
      <c r="L189" s="211"/>
      <c r="M189" s="211"/>
      <c r="N189" s="211"/>
      <c r="P189" s="211"/>
      <c r="Q189" s="211"/>
      <c r="R189" s="211"/>
      <c r="S189" s="212"/>
      <c r="T189" s="212"/>
      <c r="U189" s="211"/>
    </row>
    <row r="190" spans="1:21" ht="18.75">
      <c r="A190" s="211"/>
      <c r="B190" s="208"/>
      <c r="C190" s="208"/>
      <c r="D190" s="208"/>
      <c r="E190" s="208"/>
      <c r="F190" s="208"/>
      <c r="G190" s="212"/>
      <c r="H190" s="211"/>
      <c r="I190" s="211"/>
      <c r="J190" s="211"/>
      <c r="K190" s="211"/>
      <c r="L190" s="211"/>
      <c r="M190" s="211"/>
      <c r="N190" s="211"/>
      <c r="P190" s="211"/>
      <c r="Q190" s="211"/>
      <c r="R190" s="211"/>
      <c r="S190" s="212"/>
      <c r="T190" s="212"/>
      <c r="U190" s="211"/>
    </row>
    <row r="191" spans="1:21" ht="19.5" thickBot="1">
      <c r="A191" s="211"/>
      <c r="B191" s="284" t="s">
        <v>563</v>
      </c>
      <c r="C191" s="284"/>
      <c r="D191" s="284"/>
      <c r="E191" s="41"/>
      <c r="F191" s="208" t="s">
        <v>564</v>
      </c>
      <c r="G191" s="212"/>
      <c r="H191" s="211"/>
      <c r="I191" s="211"/>
      <c r="J191" s="211"/>
      <c r="K191" s="211"/>
      <c r="L191" s="211"/>
      <c r="M191" s="211"/>
      <c r="N191" s="211"/>
      <c r="P191" s="211"/>
      <c r="Q191" s="211"/>
      <c r="R191" s="211"/>
      <c r="S191" s="212"/>
      <c r="T191" s="212"/>
      <c r="U191" s="211"/>
    </row>
    <row r="192" spans="1:21" ht="18.75">
      <c r="A192" s="211"/>
      <c r="B192" s="208"/>
      <c r="C192" s="208"/>
      <c r="D192" s="208"/>
      <c r="E192" s="208"/>
      <c r="F192" s="208"/>
      <c r="G192" s="212"/>
      <c r="H192" s="211"/>
      <c r="I192" s="211"/>
      <c r="J192" s="211"/>
      <c r="K192" s="211"/>
      <c r="L192" s="211"/>
      <c r="M192" s="211"/>
      <c r="N192" s="211"/>
      <c r="P192" s="211"/>
      <c r="Q192" s="211"/>
      <c r="R192" s="211"/>
      <c r="S192" s="212"/>
      <c r="T192" s="212"/>
      <c r="U192" s="211"/>
    </row>
    <row r="193" spans="1:21" ht="18.75">
      <c r="A193" s="211"/>
      <c r="B193" s="208"/>
      <c r="C193" s="208"/>
      <c r="D193" s="208"/>
      <c r="E193" s="208"/>
      <c r="F193" s="208"/>
      <c r="G193" s="212"/>
      <c r="H193" s="211"/>
      <c r="I193" s="211"/>
      <c r="J193" s="211"/>
      <c r="K193" s="211"/>
      <c r="L193" s="211"/>
      <c r="M193" s="211"/>
      <c r="N193" s="211"/>
      <c r="P193" s="211"/>
      <c r="Q193" s="211"/>
      <c r="R193" s="211"/>
      <c r="S193" s="212"/>
      <c r="T193" s="212"/>
      <c r="U193" s="211"/>
    </row>
    <row r="194" spans="1:21" ht="19.5" thickBot="1">
      <c r="A194" s="211"/>
      <c r="B194" s="284" t="s">
        <v>563</v>
      </c>
      <c r="C194" s="284"/>
      <c r="D194" s="284"/>
      <c r="E194" s="41"/>
      <c r="F194" s="208" t="s">
        <v>565</v>
      </c>
      <c r="G194" s="212"/>
      <c r="H194" s="211"/>
      <c r="I194" s="211"/>
      <c r="J194" s="211"/>
      <c r="K194" s="211"/>
      <c r="L194" s="211"/>
      <c r="M194" s="211"/>
      <c r="N194" s="211"/>
      <c r="P194" s="211"/>
      <c r="Q194" s="211"/>
      <c r="R194" s="211"/>
      <c r="S194" s="212"/>
      <c r="T194" s="212"/>
      <c r="U194" s="211"/>
    </row>
    <row r="195" spans="1:21">
      <c r="A195" s="211"/>
      <c r="F195" s="211"/>
      <c r="G195" s="212"/>
      <c r="H195" s="211"/>
      <c r="I195" s="211"/>
      <c r="J195" s="211"/>
      <c r="K195" s="211"/>
      <c r="L195" s="211"/>
      <c r="M195" s="211"/>
      <c r="N195" s="211"/>
      <c r="P195" s="211"/>
      <c r="Q195" s="211"/>
      <c r="R195" s="211"/>
      <c r="S195" s="212"/>
      <c r="T195" s="212"/>
      <c r="U195" s="211"/>
    </row>
    <row r="196" spans="1:21">
      <c r="F196" s="211"/>
      <c r="G196" s="212"/>
      <c r="H196" s="211"/>
      <c r="I196" s="211"/>
      <c r="J196" s="211"/>
      <c r="K196" s="211"/>
      <c r="L196" s="211"/>
      <c r="M196" s="211"/>
      <c r="N196" s="211"/>
      <c r="P196" s="211"/>
      <c r="Q196" s="211"/>
      <c r="R196" s="211"/>
      <c r="S196" s="212"/>
      <c r="T196" s="212"/>
      <c r="U196" s="212"/>
    </row>
  </sheetData>
  <mergeCells count="25">
    <mergeCell ref="X136:X137"/>
    <mergeCell ref="B182:D182"/>
    <mergeCell ref="B185:D185"/>
    <mergeCell ref="B188:D188"/>
    <mergeCell ref="B191:D191"/>
    <mergeCell ref="B194:D194"/>
    <mergeCell ref="X140:X141"/>
    <mergeCell ref="B164:D164"/>
    <mergeCell ref="B167:D167"/>
    <mergeCell ref="B170:D170"/>
    <mergeCell ref="B173:D173"/>
    <mergeCell ref="B176:D176"/>
    <mergeCell ref="B179:D179"/>
    <mergeCell ref="A144:C144"/>
    <mergeCell ref="A145:C145"/>
    <mergeCell ref="B152:D152"/>
    <mergeCell ref="B155:D155"/>
    <mergeCell ref="B158:D158"/>
    <mergeCell ref="B161:D161"/>
    <mergeCell ref="A109:X109"/>
    <mergeCell ref="A4:X4"/>
    <mergeCell ref="A8:X8"/>
    <mergeCell ref="A95:C95"/>
    <mergeCell ref="A96:X96"/>
    <mergeCell ref="A108:C108"/>
  </mergeCells>
  <pageMargins left="0.7" right="0.7" top="0.75" bottom="0.75" header="0.3" footer="0.3"/>
  <pageSetup paperSize="8" scale="40" fitToHeight="0" orientation="landscape" r:id="rId1"/>
  <colBreaks count="1" manualBreakCount="1">
    <brk id="2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96"/>
  <sheetViews>
    <sheetView view="pageBreakPreview" topLeftCell="A5" zoomScale="55" zoomScaleNormal="75" zoomScaleSheetLayoutView="55" workbookViewId="0">
      <selection activeCell="D6" sqref="D6"/>
    </sheetView>
  </sheetViews>
  <sheetFormatPr defaultColWidth="9.140625" defaultRowHeight="15.75"/>
  <cols>
    <col min="1" max="1" width="8.140625" style="12" customWidth="1"/>
    <col min="2" max="2" width="17.7109375" style="12" customWidth="1"/>
    <col min="3" max="3" width="22.7109375" style="26" customWidth="1"/>
    <col min="4" max="4" width="30" style="22" customWidth="1"/>
    <col min="5" max="5" width="53.42578125" style="12" customWidth="1"/>
    <col min="6" max="6" width="49.7109375" style="5" customWidth="1"/>
    <col min="7" max="7" width="13.42578125" style="6" customWidth="1"/>
    <col min="8" max="8" width="16" style="5" customWidth="1"/>
    <col min="9" max="9" width="13.140625" style="5" customWidth="1"/>
    <col min="10" max="10" width="13.7109375" style="5" customWidth="1"/>
    <col min="11" max="11" width="14.85546875" style="5" customWidth="1"/>
    <col min="12" max="12" width="23.140625" style="5" customWidth="1"/>
    <col min="13" max="13" width="13.42578125" style="5" customWidth="1"/>
    <col min="14" max="14" width="17" style="9" customWidth="1"/>
    <col min="15" max="15" width="31" style="12" customWidth="1"/>
    <col min="16" max="16" width="9.85546875" style="5" customWidth="1"/>
    <col min="17" max="17" width="11" style="5" customWidth="1"/>
    <col min="18" max="18" width="20.28515625" style="5" customWidth="1"/>
    <col min="19" max="19" width="21.85546875" style="6" customWidth="1"/>
    <col min="20" max="20" width="27.42578125" style="8" customWidth="1"/>
    <col min="21" max="21" width="23.42578125" style="6" customWidth="1"/>
    <col min="22" max="23" width="9.140625" style="5"/>
    <col min="24" max="24" width="11.7109375" style="5" customWidth="1"/>
    <col min="25" max="25" width="13.5703125" style="5" customWidth="1"/>
    <col min="26" max="26" width="12.5703125" style="5" customWidth="1"/>
    <col min="27" max="16384" width="9.140625" style="5"/>
  </cols>
  <sheetData>
    <row r="1" spans="1:24" ht="33.75" customHeight="1">
      <c r="F1" s="211"/>
      <c r="G1" s="212"/>
      <c r="H1" s="211"/>
      <c r="I1" s="211"/>
      <c r="J1" s="211"/>
      <c r="K1" s="211"/>
      <c r="L1" s="211"/>
      <c r="M1" s="211"/>
      <c r="N1" s="211"/>
      <c r="P1" s="211"/>
      <c r="Q1" s="211"/>
      <c r="R1" s="211"/>
      <c r="S1" s="212"/>
      <c r="T1" s="212"/>
      <c r="U1" s="212"/>
      <c r="V1" s="211"/>
      <c r="W1" s="211"/>
      <c r="X1" s="211"/>
    </row>
    <row r="2" spans="1:24" ht="16.5" thickBot="1">
      <c r="F2" s="211"/>
      <c r="G2" s="212"/>
      <c r="H2" s="211"/>
      <c r="I2" s="211"/>
      <c r="J2" s="211"/>
      <c r="K2" s="211"/>
      <c r="L2" s="211"/>
      <c r="M2" s="211"/>
      <c r="N2" s="211"/>
      <c r="P2" s="211"/>
      <c r="Q2" s="211"/>
      <c r="R2" s="211"/>
      <c r="S2" s="212"/>
      <c r="T2" s="46" t="s">
        <v>0</v>
      </c>
      <c r="U2" s="47"/>
      <c r="V2" s="47"/>
      <c r="W2" s="47"/>
      <c r="X2" s="211"/>
    </row>
    <row r="3" spans="1:24" ht="32.25" customHeight="1">
      <c r="F3" s="211"/>
      <c r="G3" s="212"/>
      <c r="H3" s="211"/>
      <c r="I3" s="211"/>
      <c r="J3" s="211"/>
      <c r="K3" s="211"/>
      <c r="L3" s="211"/>
      <c r="M3" s="211"/>
      <c r="N3" s="211"/>
      <c r="P3" s="211"/>
      <c r="Q3" s="211"/>
      <c r="R3" s="211"/>
      <c r="S3" s="212"/>
      <c r="T3" s="212"/>
      <c r="U3" s="212"/>
      <c r="V3" s="211"/>
      <c r="W3" s="211"/>
      <c r="X3" s="211"/>
    </row>
    <row r="4" spans="1:24" ht="35.25" customHeight="1">
      <c r="A4" s="283" t="s">
        <v>1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</row>
    <row r="5" spans="1:24">
      <c r="F5" s="211"/>
      <c r="G5" s="212"/>
      <c r="H5" s="211"/>
      <c r="I5" s="211"/>
      <c r="J5" s="211"/>
      <c r="K5" s="211"/>
      <c r="L5" s="211"/>
      <c r="M5" s="211"/>
      <c r="N5" s="211"/>
      <c r="P5" s="211"/>
      <c r="Q5" s="211"/>
      <c r="R5" s="211"/>
      <c r="S5" s="212"/>
      <c r="T5" s="212"/>
      <c r="U5" s="212"/>
      <c r="V5" s="211"/>
      <c r="W5" s="211"/>
      <c r="X5" s="211"/>
    </row>
    <row r="6" spans="1:24" ht="140.25" customHeight="1">
      <c r="A6" s="59" t="s">
        <v>2</v>
      </c>
      <c r="B6" s="59" t="s">
        <v>3</v>
      </c>
      <c r="C6" s="64" t="s">
        <v>4</v>
      </c>
      <c r="D6" s="59" t="s">
        <v>5</v>
      </c>
      <c r="E6" s="59" t="s">
        <v>6</v>
      </c>
      <c r="F6" s="59" t="s">
        <v>7</v>
      </c>
      <c r="G6" s="59" t="s">
        <v>8</v>
      </c>
      <c r="H6" s="59" t="s">
        <v>9</v>
      </c>
      <c r="I6" s="59" t="s">
        <v>10</v>
      </c>
      <c r="J6" s="59" t="s">
        <v>11</v>
      </c>
      <c r="K6" s="59" t="s">
        <v>12</v>
      </c>
      <c r="L6" s="59" t="s">
        <v>13</v>
      </c>
      <c r="M6" s="59" t="s">
        <v>14</v>
      </c>
      <c r="N6" s="59" t="s">
        <v>15</v>
      </c>
      <c r="O6" s="59" t="s">
        <v>16</v>
      </c>
      <c r="P6" s="59" t="s">
        <v>17</v>
      </c>
      <c r="Q6" s="59" t="s">
        <v>18</v>
      </c>
      <c r="R6" s="60" t="s">
        <v>19</v>
      </c>
      <c r="S6" s="59" t="s">
        <v>20</v>
      </c>
      <c r="T6" s="59" t="s">
        <v>21</v>
      </c>
      <c r="U6" s="59" t="s">
        <v>22</v>
      </c>
      <c r="V6" s="59" t="s">
        <v>23</v>
      </c>
      <c r="W6" s="59" t="s">
        <v>24</v>
      </c>
      <c r="X6" s="59" t="s">
        <v>25</v>
      </c>
    </row>
    <row r="7" spans="1:24">
      <c r="A7" s="209">
        <v>1</v>
      </c>
      <c r="B7" s="209">
        <v>2</v>
      </c>
      <c r="C7" s="65">
        <v>3</v>
      </c>
      <c r="D7" s="209">
        <v>4</v>
      </c>
      <c r="E7" s="209">
        <v>5</v>
      </c>
      <c r="F7" s="209">
        <v>6</v>
      </c>
      <c r="G7" s="209">
        <v>7</v>
      </c>
      <c r="H7" s="209">
        <v>8</v>
      </c>
      <c r="I7" s="209">
        <v>9</v>
      </c>
      <c r="J7" s="209">
        <v>10</v>
      </c>
      <c r="K7" s="209">
        <v>11</v>
      </c>
      <c r="L7" s="209">
        <v>12</v>
      </c>
      <c r="M7" s="209">
        <v>13</v>
      </c>
      <c r="N7" s="209">
        <v>14</v>
      </c>
      <c r="O7" s="209">
        <v>15</v>
      </c>
      <c r="P7" s="209">
        <v>16</v>
      </c>
      <c r="Q7" s="209">
        <v>17</v>
      </c>
      <c r="R7" s="209">
        <v>18</v>
      </c>
      <c r="S7" s="209">
        <v>19</v>
      </c>
      <c r="T7" s="209">
        <v>20</v>
      </c>
      <c r="U7" s="209">
        <v>21</v>
      </c>
      <c r="V7" s="209">
        <v>22</v>
      </c>
      <c r="W7" s="209">
        <v>23</v>
      </c>
      <c r="X7" s="209">
        <v>24</v>
      </c>
    </row>
    <row r="8" spans="1:24" ht="17.25" customHeight="1">
      <c r="A8" s="277" t="s">
        <v>26</v>
      </c>
      <c r="B8" s="278"/>
      <c r="C8" s="278"/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278"/>
      <c r="P8" s="278"/>
      <c r="Q8" s="278"/>
      <c r="R8" s="278"/>
      <c r="S8" s="278"/>
      <c r="T8" s="278"/>
      <c r="U8" s="278"/>
      <c r="V8" s="278"/>
      <c r="W8" s="278"/>
      <c r="X8" s="278"/>
    </row>
    <row r="9" spans="1:24" s="1" customFormat="1" ht="108" customHeight="1">
      <c r="A9" s="95" t="s">
        <v>27</v>
      </c>
      <c r="B9" s="95" t="s">
        <v>28</v>
      </c>
      <c r="C9" s="78" t="s">
        <v>29</v>
      </c>
      <c r="D9" s="76" t="s">
        <v>30</v>
      </c>
      <c r="E9" s="76" t="s">
        <v>31</v>
      </c>
      <c r="F9" s="76" t="s">
        <v>32</v>
      </c>
      <c r="G9" s="67" t="s">
        <v>33</v>
      </c>
      <c r="H9" s="72">
        <v>1</v>
      </c>
      <c r="I9" s="95">
        <v>750000000</v>
      </c>
      <c r="J9" s="73" t="s">
        <v>34</v>
      </c>
      <c r="K9" s="73" t="s">
        <v>35</v>
      </c>
      <c r="L9" s="68" t="s">
        <v>36</v>
      </c>
      <c r="M9" s="95" t="s">
        <v>37</v>
      </c>
      <c r="N9" s="77" t="s">
        <v>38</v>
      </c>
      <c r="O9" s="77" t="s">
        <v>39</v>
      </c>
      <c r="P9" s="95">
        <v>245</v>
      </c>
      <c r="Q9" s="68" t="s">
        <v>40</v>
      </c>
      <c r="R9" s="74">
        <v>632488.82208588952</v>
      </c>
      <c r="S9" s="57">
        <v>14.873000000000001</v>
      </c>
      <c r="T9" s="74">
        <v>9407006.25</v>
      </c>
      <c r="U9" s="74">
        <f t="shared" ref="U9:U16" si="0">T9*1.12</f>
        <v>10535847.000000002</v>
      </c>
      <c r="V9" s="95"/>
      <c r="W9" s="95">
        <v>2013</v>
      </c>
      <c r="X9" s="95"/>
    </row>
    <row r="10" spans="1:24" s="1" customFormat="1" ht="102" customHeight="1">
      <c r="A10" s="95" t="s">
        <v>41</v>
      </c>
      <c r="B10" s="95" t="s">
        <v>28</v>
      </c>
      <c r="C10" s="78" t="s">
        <v>29</v>
      </c>
      <c r="D10" s="76" t="s">
        <v>30</v>
      </c>
      <c r="E10" s="76" t="s">
        <v>31</v>
      </c>
      <c r="F10" s="76" t="s">
        <v>42</v>
      </c>
      <c r="G10" s="67" t="s">
        <v>33</v>
      </c>
      <c r="H10" s="72">
        <v>1</v>
      </c>
      <c r="I10" s="95">
        <v>750000000</v>
      </c>
      <c r="J10" s="73" t="s">
        <v>34</v>
      </c>
      <c r="K10" s="73" t="s">
        <v>35</v>
      </c>
      <c r="L10" s="68" t="s">
        <v>36</v>
      </c>
      <c r="M10" s="95" t="s">
        <v>37</v>
      </c>
      <c r="N10" s="77" t="s">
        <v>38</v>
      </c>
      <c r="O10" s="77" t="s">
        <v>39</v>
      </c>
      <c r="P10" s="95">
        <v>245</v>
      </c>
      <c r="Q10" s="68" t="s">
        <v>40</v>
      </c>
      <c r="R10" s="74">
        <v>18029095.899999999</v>
      </c>
      <c r="S10" s="74">
        <v>16.991599999999998</v>
      </c>
      <c r="T10" s="74">
        <v>306343185.88999999</v>
      </c>
      <c r="U10" s="74">
        <f t="shared" si="0"/>
        <v>343104368.19679999</v>
      </c>
      <c r="V10" s="95"/>
      <c r="W10" s="95">
        <v>2013</v>
      </c>
      <c r="X10" s="95"/>
    </row>
    <row r="11" spans="1:24" s="1" customFormat="1" ht="96" customHeight="1">
      <c r="A11" s="95" t="s">
        <v>43</v>
      </c>
      <c r="B11" s="95" t="s">
        <v>28</v>
      </c>
      <c r="C11" s="78" t="s">
        <v>29</v>
      </c>
      <c r="D11" s="76" t="s">
        <v>30</v>
      </c>
      <c r="E11" s="76" t="s">
        <v>31</v>
      </c>
      <c r="F11" s="76" t="s">
        <v>44</v>
      </c>
      <c r="G11" s="67" t="s">
        <v>33</v>
      </c>
      <c r="H11" s="72">
        <v>1</v>
      </c>
      <c r="I11" s="95">
        <v>750000000</v>
      </c>
      <c r="J11" s="73" t="s">
        <v>34</v>
      </c>
      <c r="K11" s="73" t="s">
        <v>35</v>
      </c>
      <c r="L11" s="68" t="s">
        <v>36</v>
      </c>
      <c r="M11" s="95" t="s">
        <v>37</v>
      </c>
      <c r="N11" s="77" t="s">
        <v>38</v>
      </c>
      <c r="O11" s="77" t="s">
        <v>39</v>
      </c>
      <c r="P11" s="95">
        <v>245</v>
      </c>
      <c r="Q11" s="68" t="s">
        <v>40</v>
      </c>
      <c r="R11" s="74">
        <v>32520573.120000001</v>
      </c>
      <c r="S11" s="74">
        <v>14.873000000000001</v>
      </c>
      <c r="T11" s="74">
        <v>483678484.00999999</v>
      </c>
      <c r="U11" s="74">
        <v>541719902.10000002</v>
      </c>
      <c r="V11" s="95"/>
      <c r="W11" s="95">
        <v>2013</v>
      </c>
      <c r="X11" s="95"/>
    </row>
    <row r="12" spans="1:24" s="1" customFormat="1" ht="102.75" customHeight="1">
      <c r="A12" s="95" t="s">
        <v>45</v>
      </c>
      <c r="B12" s="95" t="s">
        <v>28</v>
      </c>
      <c r="C12" s="78" t="s">
        <v>29</v>
      </c>
      <c r="D12" s="76" t="s">
        <v>30</v>
      </c>
      <c r="E12" s="76" t="s">
        <v>31</v>
      </c>
      <c r="F12" s="76" t="s">
        <v>46</v>
      </c>
      <c r="G12" s="67" t="s">
        <v>33</v>
      </c>
      <c r="H12" s="72">
        <v>1</v>
      </c>
      <c r="I12" s="95">
        <v>750000000</v>
      </c>
      <c r="J12" s="73" t="s">
        <v>34</v>
      </c>
      <c r="K12" s="73" t="s">
        <v>35</v>
      </c>
      <c r="L12" s="68" t="s">
        <v>47</v>
      </c>
      <c r="M12" s="95" t="s">
        <v>37</v>
      </c>
      <c r="N12" s="77" t="s">
        <v>38</v>
      </c>
      <c r="O12" s="77" t="s">
        <v>39</v>
      </c>
      <c r="P12" s="95">
        <v>245</v>
      </c>
      <c r="Q12" s="68" t="s">
        <v>40</v>
      </c>
      <c r="R12" s="74">
        <v>873878</v>
      </c>
      <c r="S12" s="74">
        <v>14.872999999999999</v>
      </c>
      <c r="T12" s="74">
        <v>12997187.49</v>
      </c>
      <c r="U12" s="74">
        <f t="shared" si="0"/>
        <v>14556849.988800002</v>
      </c>
      <c r="V12" s="95"/>
      <c r="W12" s="95">
        <v>2013</v>
      </c>
      <c r="X12" s="95"/>
    </row>
    <row r="13" spans="1:24" s="1" customFormat="1" ht="111" customHeight="1">
      <c r="A13" s="95" t="s">
        <v>48</v>
      </c>
      <c r="B13" s="95" t="s">
        <v>28</v>
      </c>
      <c r="C13" s="78" t="s">
        <v>29</v>
      </c>
      <c r="D13" s="76" t="s">
        <v>30</v>
      </c>
      <c r="E13" s="76" t="s">
        <v>31</v>
      </c>
      <c r="F13" s="76" t="s">
        <v>49</v>
      </c>
      <c r="G13" s="67" t="s">
        <v>33</v>
      </c>
      <c r="H13" s="72">
        <v>1</v>
      </c>
      <c r="I13" s="95">
        <v>750000000</v>
      </c>
      <c r="J13" s="73" t="s">
        <v>34</v>
      </c>
      <c r="K13" s="73" t="s">
        <v>35</v>
      </c>
      <c r="L13" s="68" t="s">
        <v>50</v>
      </c>
      <c r="M13" s="95" t="s">
        <v>37</v>
      </c>
      <c r="N13" s="77" t="s">
        <v>38</v>
      </c>
      <c r="O13" s="77" t="s">
        <v>39</v>
      </c>
      <c r="P13" s="95">
        <v>245</v>
      </c>
      <c r="Q13" s="68" t="s">
        <v>40</v>
      </c>
      <c r="R13" s="74">
        <v>21513346.23</v>
      </c>
      <c r="S13" s="74">
        <v>13.803000000000001</v>
      </c>
      <c r="T13" s="74">
        <v>296948718.00999999</v>
      </c>
      <c r="U13" s="74">
        <f t="shared" si="0"/>
        <v>332582564.17120004</v>
      </c>
      <c r="V13" s="95"/>
      <c r="W13" s="95">
        <v>2013</v>
      </c>
      <c r="X13" s="95"/>
    </row>
    <row r="14" spans="1:24" s="1" customFormat="1" ht="102.75" customHeight="1">
      <c r="A14" s="95" t="s">
        <v>51</v>
      </c>
      <c r="B14" s="95" t="s">
        <v>28</v>
      </c>
      <c r="C14" s="78" t="s">
        <v>29</v>
      </c>
      <c r="D14" s="76" t="s">
        <v>30</v>
      </c>
      <c r="E14" s="76" t="s">
        <v>31</v>
      </c>
      <c r="F14" s="76" t="s">
        <v>52</v>
      </c>
      <c r="G14" s="67" t="s">
        <v>33</v>
      </c>
      <c r="H14" s="72">
        <v>1</v>
      </c>
      <c r="I14" s="95">
        <v>750000000</v>
      </c>
      <c r="J14" s="73" t="s">
        <v>34</v>
      </c>
      <c r="K14" s="73" t="s">
        <v>35</v>
      </c>
      <c r="L14" s="68" t="s">
        <v>50</v>
      </c>
      <c r="M14" s="95" t="s">
        <v>37</v>
      </c>
      <c r="N14" s="77" t="s">
        <v>38</v>
      </c>
      <c r="O14" s="77" t="s">
        <v>39</v>
      </c>
      <c r="P14" s="95">
        <v>245</v>
      </c>
      <c r="Q14" s="68" t="s">
        <v>40</v>
      </c>
      <c r="R14" s="74">
        <v>474256.9161554192</v>
      </c>
      <c r="S14" s="74">
        <v>16.595700000000001</v>
      </c>
      <c r="T14" s="74">
        <v>7870625.5</v>
      </c>
      <c r="U14" s="74">
        <f t="shared" si="0"/>
        <v>8815100.5600000005</v>
      </c>
      <c r="V14" s="95"/>
      <c r="W14" s="95">
        <v>2013</v>
      </c>
      <c r="X14" s="95"/>
    </row>
    <row r="15" spans="1:24" ht="119.25" customHeight="1">
      <c r="A15" s="95" t="s">
        <v>53</v>
      </c>
      <c r="B15" s="95" t="s">
        <v>28</v>
      </c>
      <c r="C15" s="78" t="s">
        <v>29</v>
      </c>
      <c r="D15" s="76" t="s">
        <v>30</v>
      </c>
      <c r="E15" s="76" t="s">
        <v>31</v>
      </c>
      <c r="F15" s="76" t="s">
        <v>54</v>
      </c>
      <c r="G15" s="67" t="s">
        <v>33</v>
      </c>
      <c r="H15" s="72">
        <v>1</v>
      </c>
      <c r="I15" s="95">
        <v>750000000</v>
      </c>
      <c r="J15" s="73" t="s">
        <v>34</v>
      </c>
      <c r="K15" s="73" t="s">
        <v>35</v>
      </c>
      <c r="L15" s="68" t="s">
        <v>55</v>
      </c>
      <c r="M15" s="95" t="s">
        <v>37</v>
      </c>
      <c r="N15" s="77" t="s">
        <v>38</v>
      </c>
      <c r="O15" s="77" t="s">
        <v>39</v>
      </c>
      <c r="P15" s="95">
        <v>245</v>
      </c>
      <c r="Q15" s="68" t="s">
        <v>40</v>
      </c>
      <c r="R15" s="74">
        <v>997781.4548399999</v>
      </c>
      <c r="S15" s="74">
        <v>16.6813</v>
      </c>
      <c r="T15" s="74">
        <v>16644291.779999999</v>
      </c>
      <c r="U15" s="74">
        <v>18641606.800000001</v>
      </c>
      <c r="V15" s="95"/>
      <c r="W15" s="95">
        <v>2013</v>
      </c>
      <c r="X15" s="74"/>
    </row>
    <row r="16" spans="1:24" ht="105" customHeight="1">
      <c r="A16" s="95" t="s">
        <v>56</v>
      </c>
      <c r="B16" s="95" t="s">
        <v>28</v>
      </c>
      <c r="C16" s="78" t="s">
        <v>29</v>
      </c>
      <c r="D16" s="76" t="s">
        <v>30</v>
      </c>
      <c r="E16" s="76" t="s">
        <v>31</v>
      </c>
      <c r="F16" s="76" t="s">
        <v>57</v>
      </c>
      <c r="G16" s="67" t="s">
        <v>33</v>
      </c>
      <c r="H16" s="72">
        <v>1</v>
      </c>
      <c r="I16" s="95">
        <v>750000000</v>
      </c>
      <c r="J16" s="73" t="s">
        <v>34</v>
      </c>
      <c r="K16" s="73" t="s">
        <v>35</v>
      </c>
      <c r="L16" s="68" t="s">
        <v>58</v>
      </c>
      <c r="M16" s="95" t="s">
        <v>37</v>
      </c>
      <c r="N16" s="77" t="s">
        <v>38</v>
      </c>
      <c r="O16" s="77" t="s">
        <v>39</v>
      </c>
      <c r="P16" s="95">
        <v>245</v>
      </c>
      <c r="Q16" s="68" t="s">
        <v>40</v>
      </c>
      <c r="R16" s="74">
        <v>3873435.46</v>
      </c>
      <c r="S16" s="74">
        <v>15.236800000000001</v>
      </c>
      <c r="T16" s="74">
        <v>59018761.420000002</v>
      </c>
      <c r="U16" s="74">
        <f t="shared" si="0"/>
        <v>66101012.790400006</v>
      </c>
      <c r="V16" s="95"/>
      <c r="W16" s="95">
        <v>2013</v>
      </c>
      <c r="X16" s="74"/>
    </row>
    <row r="17" spans="1:27" s="1" customFormat="1" ht="109.5" customHeight="1">
      <c r="A17" s="95" t="s">
        <v>59</v>
      </c>
      <c r="B17" s="95" t="s">
        <v>28</v>
      </c>
      <c r="C17" s="76" t="s">
        <v>60</v>
      </c>
      <c r="D17" s="76" t="s">
        <v>61</v>
      </c>
      <c r="E17" s="76" t="s">
        <v>62</v>
      </c>
      <c r="F17" s="76" t="s">
        <v>63</v>
      </c>
      <c r="G17" s="67" t="s">
        <v>64</v>
      </c>
      <c r="H17" s="72">
        <v>0.5</v>
      </c>
      <c r="I17" s="95">
        <v>750000000</v>
      </c>
      <c r="J17" s="73" t="s">
        <v>34</v>
      </c>
      <c r="K17" s="73" t="s">
        <v>65</v>
      </c>
      <c r="L17" s="68" t="s">
        <v>66</v>
      </c>
      <c r="M17" s="95" t="s">
        <v>37</v>
      </c>
      <c r="N17" s="77" t="s">
        <v>67</v>
      </c>
      <c r="O17" s="77" t="s">
        <v>68</v>
      </c>
      <c r="P17" s="95">
        <v>166</v>
      </c>
      <c r="Q17" s="68" t="s">
        <v>69</v>
      </c>
      <c r="R17" s="74">
        <v>146415</v>
      </c>
      <c r="S17" s="74">
        <v>2212.5</v>
      </c>
      <c r="T17" s="74">
        <v>323943187.5</v>
      </c>
      <c r="U17" s="74">
        <f>T17*1.12</f>
        <v>362816370.00000006</v>
      </c>
      <c r="V17" s="95"/>
      <c r="W17" s="95">
        <v>2014</v>
      </c>
      <c r="X17" s="95"/>
    </row>
    <row r="18" spans="1:27" s="1" customFormat="1" ht="111.75" customHeight="1">
      <c r="A18" s="95" t="s">
        <v>70</v>
      </c>
      <c r="B18" s="95" t="s">
        <v>28</v>
      </c>
      <c r="C18" s="76" t="s">
        <v>60</v>
      </c>
      <c r="D18" s="76" t="s">
        <v>61</v>
      </c>
      <c r="E18" s="76" t="s">
        <v>62</v>
      </c>
      <c r="F18" s="76" t="s">
        <v>63</v>
      </c>
      <c r="G18" s="67" t="s">
        <v>64</v>
      </c>
      <c r="H18" s="72">
        <v>0.5</v>
      </c>
      <c r="I18" s="95">
        <v>750000000</v>
      </c>
      <c r="J18" s="73" t="s">
        <v>34</v>
      </c>
      <c r="K18" s="73" t="s">
        <v>65</v>
      </c>
      <c r="L18" s="68" t="s">
        <v>71</v>
      </c>
      <c r="M18" s="95" t="s">
        <v>37</v>
      </c>
      <c r="N18" s="77" t="s">
        <v>67</v>
      </c>
      <c r="O18" s="77" t="s">
        <v>68</v>
      </c>
      <c r="P18" s="95">
        <v>166</v>
      </c>
      <c r="Q18" s="68" t="s">
        <v>69</v>
      </c>
      <c r="R18" s="74">
        <v>146415</v>
      </c>
      <c r="S18" s="74">
        <v>2212.5</v>
      </c>
      <c r="T18" s="74">
        <f>R18*S18</f>
        <v>323943187.5</v>
      </c>
      <c r="U18" s="74">
        <f>T18*1.12</f>
        <v>362816370.00000006</v>
      </c>
      <c r="V18" s="95"/>
      <c r="W18" s="95">
        <v>2014</v>
      </c>
      <c r="X18" s="95"/>
    </row>
    <row r="19" spans="1:27" s="17" customFormat="1" ht="109.5" customHeight="1">
      <c r="A19" s="95" t="s">
        <v>72</v>
      </c>
      <c r="B19" s="95" t="s">
        <v>28</v>
      </c>
      <c r="C19" s="76" t="s">
        <v>73</v>
      </c>
      <c r="D19" s="71" t="s">
        <v>74</v>
      </c>
      <c r="E19" s="71" t="s">
        <v>75</v>
      </c>
      <c r="F19" s="71" t="s">
        <v>76</v>
      </c>
      <c r="G19" s="67" t="s">
        <v>77</v>
      </c>
      <c r="H19" s="72">
        <v>0</v>
      </c>
      <c r="I19" s="95">
        <v>750000000</v>
      </c>
      <c r="J19" s="73" t="s">
        <v>34</v>
      </c>
      <c r="K19" s="73" t="s">
        <v>78</v>
      </c>
      <c r="L19" s="68" t="s">
        <v>79</v>
      </c>
      <c r="M19" s="95" t="s">
        <v>37</v>
      </c>
      <c r="N19" s="77" t="s">
        <v>80</v>
      </c>
      <c r="O19" s="77" t="s">
        <v>68</v>
      </c>
      <c r="P19" s="95">
        <v>796</v>
      </c>
      <c r="Q19" s="71" t="s">
        <v>81</v>
      </c>
      <c r="R19" s="89">
        <v>8</v>
      </c>
      <c r="S19" s="79">
        <f>70800</f>
        <v>70800</v>
      </c>
      <c r="T19" s="79">
        <f>R19*S19</f>
        <v>566400</v>
      </c>
      <c r="U19" s="74">
        <f t="shared" ref="U19:U59" si="1">T19*1.12</f>
        <v>634368.00000000012</v>
      </c>
      <c r="V19" s="95"/>
      <c r="W19" s="95">
        <v>2014</v>
      </c>
      <c r="X19" s="95"/>
    </row>
    <row r="20" spans="1:27" s="17" customFormat="1" ht="105.75" customHeight="1">
      <c r="A20" s="95" t="s">
        <v>82</v>
      </c>
      <c r="B20" s="95" t="s">
        <v>28</v>
      </c>
      <c r="C20" s="71" t="s">
        <v>83</v>
      </c>
      <c r="D20" s="71" t="s">
        <v>84</v>
      </c>
      <c r="E20" s="71" t="s">
        <v>85</v>
      </c>
      <c r="F20" s="71" t="s">
        <v>76</v>
      </c>
      <c r="G20" s="67" t="s">
        <v>77</v>
      </c>
      <c r="H20" s="72">
        <v>0</v>
      </c>
      <c r="I20" s="95">
        <v>750000000</v>
      </c>
      <c r="J20" s="73" t="s">
        <v>34</v>
      </c>
      <c r="K20" s="73" t="s">
        <v>78</v>
      </c>
      <c r="L20" s="68" t="s">
        <v>79</v>
      </c>
      <c r="M20" s="95" t="s">
        <v>37</v>
      </c>
      <c r="N20" s="77" t="s">
        <v>80</v>
      </c>
      <c r="O20" s="77" t="s">
        <v>68</v>
      </c>
      <c r="P20" s="95">
        <v>796</v>
      </c>
      <c r="Q20" s="71" t="s">
        <v>81</v>
      </c>
      <c r="R20" s="89">
        <v>5</v>
      </c>
      <c r="S20" s="79">
        <f>81000</f>
        <v>81000</v>
      </c>
      <c r="T20" s="79">
        <f>R20*S20</f>
        <v>405000</v>
      </c>
      <c r="U20" s="74">
        <f t="shared" si="1"/>
        <v>453600.00000000006</v>
      </c>
      <c r="V20" s="95"/>
      <c r="W20" s="95">
        <v>2014</v>
      </c>
      <c r="X20" s="95"/>
    </row>
    <row r="21" spans="1:27" s="17" customFormat="1" ht="109.5" customHeight="1">
      <c r="A21" s="95" t="s">
        <v>86</v>
      </c>
      <c r="B21" s="95" t="s">
        <v>28</v>
      </c>
      <c r="C21" s="71" t="s">
        <v>83</v>
      </c>
      <c r="D21" s="71" t="s">
        <v>84</v>
      </c>
      <c r="E21" s="71" t="s">
        <v>85</v>
      </c>
      <c r="F21" s="71" t="s">
        <v>76</v>
      </c>
      <c r="G21" s="67" t="s">
        <v>77</v>
      </c>
      <c r="H21" s="72">
        <v>0</v>
      </c>
      <c r="I21" s="95">
        <v>750000000</v>
      </c>
      <c r="J21" s="73" t="s">
        <v>34</v>
      </c>
      <c r="K21" s="73" t="s">
        <v>78</v>
      </c>
      <c r="L21" s="68" t="s">
        <v>79</v>
      </c>
      <c r="M21" s="95" t="s">
        <v>37</v>
      </c>
      <c r="N21" s="77" t="s">
        <v>80</v>
      </c>
      <c r="O21" s="77" t="s">
        <v>68</v>
      </c>
      <c r="P21" s="95">
        <v>796</v>
      </c>
      <c r="Q21" s="71" t="s">
        <v>81</v>
      </c>
      <c r="R21" s="89">
        <v>5</v>
      </c>
      <c r="S21" s="79">
        <v>72000</v>
      </c>
      <c r="T21" s="79">
        <f>R21*S21</f>
        <v>360000</v>
      </c>
      <c r="U21" s="74">
        <f t="shared" si="1"/>
        <v>403200.00000000006</v>
      </c>
      <c r="V21" s="95"/>
      <c r="W21" s="95">
        <v>2014</v>
      </c>
      <c r="X21" s="95"/>
      <c r="Y21" s="18"/>
      <c r="Z21" s="19"/>
      <c r="AA21" s="19"/>
    </row>
    <row r="22" spans="1:27" s="32" customFormat="1" ht="117.75" customHeight="1">
      <c r="A22" s="95" t="s">
        <v>87</v>
      </c>
      <c r="B22" s="95" t="s">
        <v>28</v>
      </c>
      <c r="C22" s="78" t="s">
        <v>88</v>
      </c>
      <c r="D22" s="71" t="s">
        <v>89</v>
      </c>
      <c r="E22" s="71" t="s">
        <v>90</v>
      </c>
      <c r="F22" s="71" t="s">
        <v>76</v>
      </c>
      <c r="G22" s="67" t="s">
        <v>77</v>
      </c>
      <c r="H22" s="72">
        <v>0</v>
      </c>
      <c r="I22" s="95">
        <v>750000000</v>
      </c>
      <c r="J22" s="73" t="s">
        <v>34</v>
      </c>
      <c r="K22" s="73" t="s">
        <v>91</v>
      </c>
      <c r="L22" s="68" t="s">
        <v>92</v>
      </c>
      <c r="M22" s="95" t="s">
        <v>37</v>
      </c>
      <c r="N22" s="77" t="s">
        <v>93</v>
      </c>
      <c r="O22" s="77" t="s">
        <v>68</v>
      </c>
      <c r="P22" s="95">
        <v>796</v>
      </c>
      <c r="Q22" s="71" t="s">
        <v>81</v>
      </c>
      <c r="R22" s="80">
        <v>4</v>
      </c>
      <c r="S22" s="79">
        <v>20000</v>
      </c>
      <c r="T22" s="79">
        <f t="shared" ref="T22:T79" si="2">R22*S22</f>
        <v>80000</v>
      </c>
      <c r="U22" s="74">
        <f t="shared" si="1"/>
        <v>89600.000000000015</v>
      </c>
      <c r="V22" s="95"/>
      <c r="W22" s="95">
        <v>2014</v>
      </c>
      <c r="X22" s="95"/>
      <c r="Y22" s="30"/>
      <c r="Z22" s="31"/>
      <c r="AA22" s="31"/>
    </row>
    <row r="23" spans="1:27" s="58" customFormat="1" ht="126" customHeight="1">
      <c r="A23" s="95" t="s">
        <v>94</v>
      </c>
      <c r="B23" s="95" t="s">
        <v>28</v>
      </c>
      <c r="C23" s="78" t="s">
        <v>95</v>
      </c>
      <c r="D23" s="71" t="s">
        <v>96</v>
      </c>
      <c r="E23" s="82" t="s">
        <v>97</v>
      </c>
      <c r="F23" s="71" t="s">
        <v>76</v>
      </c>
      <c r="G23" s="67" t="s">
        <v>77</v>
      </c>
      <c r="H23" s="72">
        <v>0.6</v>
      </c>
      <c r="I23" s="95">
        <v>750000000</v>
      </c>
      <c r="J23" s="73" t="s">
        <v>34</v>
      </c>
      <c r="K23" s="73" t="s">
        <v>91</v>
      </c>
      <c r="L23" s="68" t="s">
        <v>98</v>
      </c>
      <c r="M23" s="95" t="s">
        <v>37</v>
      </c>
      <c r="N23" s="77" t="s">
        <v>93</v>
      </c>
      <c r="O23" s="77" t="s">
        <v>68</v>
      </c>
      <c r="P23" s="95">
        <v>796</v>
      </c>
      <c r="Q23" s="71" t="s">
        <v>81</v>
      </c>
      <c r="R23" s="71">
        <v>20</v>
      </c>
      <c r="S23" s="79">
        <v>48000</v>
      </c>
      <c r="T23" s="79">
        <f t="shared" si="2"/>
        <v>960000</v>
      </c>
      <c r="U23" s="74">
        <f t="shared" si="1"/>
        <v>1075200</v>
      </c>
      <c r="V23" s="95" t="s">
        <v>99</v>
      </c>
      <c r="W23" s="95">
        <v>2014</v>
      </c>
      <c r="X23" s="95"/>
      <c r="Y23" s="124"/>
      <c r="Z23" s="123"/>
      <c r="AA23" s="123"/>
    </row>
    <row r="24" spans="1:27" s="32" customFormat="1" ht="102.75" customHeight="1">
      <c r="A24" s="95" t="s">
        <v>100</v>
      </c>
      <c r="B24" s="95" t="s">
        <v>28</v>
      </c>
      <c r="C24" s="78" t="s">
        <v>101</v>
      </c>
      <c r="D24" s="71" t="s">
        <v>102</v>
      </c>
      <c r="E24" s="71" t="s">
        <v>103</v>
      </c>
      <c r="F24" s="71" t="s">
        <v>76</v>
      </c>
      <c r="G24" s="67" t="s">
        <v>77</v>
      </c>
      <c r="H24" s="72">
        <v>0</v>
      </c>
      <c r="I24" s="95">
        <v>750000000</v>
      </c>
      <c r="J24" s="73" t="s">
        <v>34</v>
      </c>
      <c r="K24" s="73" t="s">
        <v>91</v>
      </c>
      <c r="L24" s="68" t="s">
        <v>98</v>
      </c>
      <c r="M24" s="95" t="s">
        <v>37</v>
      </c>
      <c r="N24" s="77" t="s">
        <v>93</v>
      </c>
      <c r="O24" s="77" t="s">
        <v>68</v>
      </c>
      <c r="P24" s="95">
        <v>796</v>
      </c>
      <c r="Q24" s="71" t="s">
        <v>81</v>
      </c>
      <c r="R24" s="71">
        <v>8</v>
      </c>
      <c r="S24" s="81">
        <v>37800</v>
      </c>
      <c r="T24" s="79">
        <f t="shared" si="2"/>
        <v>302400</v>
      </c>
      <c r="U24" s="74">
        <f t="shared" si="1"/>
        <v>338688.00000000006</v>
      </c>
      <c r="V24" s="95"/>
      <c r="W24" s="95">
        <v>2014</v>
      </c>
      <c r="X24" s="95"/>
      <c r="Y24" s="33"/>
      <c r="Z24" s="31"/>
      <c r="AA24" s="31"/>
    </row>
    <row r="25" spans="1:27" s="32" customFormat="1" ht="121.5" customHeight="1">
      <c r="A25" s="95" t="s">
        <v>104</v>
      </c>
      <c r="B25" s="95" t="s">
        <v>28</v>
      </c>
      <c r="C25" s="78" t="s">
        <v>105</v>
      </c>
      <c r="D25" s="52" t="s">
        <v>106</v>
      </c>
      <c r="E25" s="53" t="s">
        <v>107</v>
      </c>
      <c r="F25" s="71" t="s">
        <v>76</v>
      </c>
      <c r="G25" s="67" t="s">
        <v>77</v>
      </c>
      <c r="H25" s="72">
        <v>0</v>
      </c>
      <c r="I25" s="95">
        <v>750000000</v>
      </c>
      <c r="J25" s="73" t="s">
        <v>34</v>
      </c>
      <c r="K25" s="73" t="s">
        <v>91</v>
      </c>
      <c r="L25" s="68" t="s">
        <v>92</v>
      </c>
      <c r="M25" s="95" t="s">
        <v>37</v>
      </c>
      <c r="N25" s="77" t="s">
        <v>93</v>
      </c>
      <c r="O25" s="77" t="s">
        <v>68</v>
      </c>
      <c r="P25" s="95">
        <v>796</v>
      </c>
      <c r="Q25" s="71" t="s">
        <v>81</v>
      </c>
      <c r="R25" s="71">
        <v>1</v>
      </c>
      <c r="S25" s="79">
        <v>84000</v>
      </c>
      <c r="T25" s="79">
        <f t="shared" si="2"/>
        <v>84000</v>
      </c>
      <c r="U25" s="74">
        <f t="shared" si="1"/>
        <v>94080.000000000015</v>
      </c>
      <c r="V25" s="95"/>
      <c r="W25" s="95">
        <v>2014</v>
      </c>
      <c r="X25" s="95"/>
      <c r="Y25" s="30"/>
      <c r="Z25" s="31"/>
      <c r="AA25" s="31"/>
    </row>
    <row r="26" spans="1:27" s="32" customFormat="1" ht="114" customHeight="1">
      <c r="A26" s="95" t="s">
        <v>108</v>
      </c>
      <c r="B26" s="95" t="s">
        <v>28</v>
      </c>
      <c r="C26" s="102" t="s">
        <v>109</v>
      </c>
      <c r="D26" s="82" t="s">
        <v>110</v>
      </c>
      <c r="E26" s="53" t="s">
        <v>111</v>
      </c>
      <c r="F26" s="71" t="s">
        <v>76</v>
      </c>
      <c r="G26" s="67" t="s">
        <v>77</v>
      </c>
      <c r="H26" s="72">
        <v>0</v>
      </c>
      <c r="I26" s="95">
        <v>750000000</v>
      </c>
      <c r="J26" s="73" t="s">
        <v>34</v>
      </c>
      <c r="K26" s="73" t="s">
        <v>91</v>
      </c>
      <c r="L26" s="68" t="s">
        <v>92</v>
      </c>
      <c r="M26" s="95" t="s">
        <v>37</v>
      </c>
      <c r="N26" s="77" t="s">
        <v>93</v>
      </c>
      <c r="O26" s="77" t="s">
        <v>68</v>
      </c>
      <c r="P26" s="95">
        <v>796</v>
      </c>
      <c r="Q26" s="71" t="s">
        <v>81</v>
      </c>
      <c r="R26" s="52">
        <v>1</v>
      </c>
      <c r="S26" s="79">
        <v>68000</v>
      </c>
      <c r="T26" s="79">
        <f t="shared" si="2"/>
        <v>68000</v>
      </c>
      <c r="U26" s="74">
        <f t="shared" si="1"/>
        <v>76160</v>
      </c>
      <c r="V26" s="95"/>
      <c r="W26" s="95">
        <v>2014</v>
      </c>
      <c r="X26" s="95"/>
      <c r="Y26" s="30"/>
      <c r="Z26" s="31"/>
      <c r="AA26" s="31"/>
    </row>
    <row r="27" spans="1:27" s="32" customFormat="1" ht="123" customHeight="1">
      <c r="A27" s="95" t="s">
        <v>112</v>
      </c>
      <c r="B27" s="95" t="s">
        <v>28</v>
      </c>
      <c r="C27" s="102" t="s">
        <v>113</v>
      </c>
      <c r="D27" s="82" t="s">
        <v>110</v>
      </c>
      <c r="E27" s="53" t="s">
        <v>114</v>
      </c>
      <c r="F27" s="71" t="s">
        <v>76</v>
      </c>
      <c r="G27" s="67" t="s">
        <v>77</v>
      </c>
      <c r="H27" s="72">
        <v>0</v>
      </c>
      <c r="I27" s="95">
        <v>750000000</v>
      </c>
      <c r="J27" s="73" t="s">
        <v>34</v>
      </c>
      <c r="K27" s="73" t="s">
        <v>91</v>
      </c>
      <c r="L27" s="68" t="s">
        <v>92</v>
      </c>
      <c r="M27" s="95" t="s">
        <v>37</v>
      </c>
      <c r="N27" s="77" t="s">
        <v>93</v>
      </c>
      <c r="O27" s="77" t="s">
        <v>68</v>
      </c>
      <c r="P27" s="95">
        <v>796</v>
      </c>
      <c r="Q27" s="71" t="s">
        <v>81</v>
      </c>
      <c r="R27" s="80">
        <v>2</v>
      </c>
      <c r="S27" s="79">
        <v>84000</v>
      </c>
      <c r="T27" s="79">
        <f t="shared" si="2"/>
        <v>168000</v>
      </c>
      <c r="U27" s="74">
        <f t="shared" si="1"/>
        <v>188160.00000000003</v>
      </c>
      <c r="V27" s="95"/>
      <c r="W27" s="95">
        <v>2014</v>
      </c>
      <c r="X27" s="95"/>
      <c r="Y27" s="30"/>
      <c r="Z27" s="31"/>
      <c r="AA27" s="31"/>
    </row>
    <row r="28" spans="1:27" s="32" customFormat="1" ht="132" customHeight="1">
      <c r="A28" s="95" t="s">
        <v>115</v>
      </c>
      <c r="B28" s="95" t="s">
        <v>28</v>
      </c>
      <c r="C28" s="102" t="s">
        <v>116</v>
      </c>
      <c r="D28" s="82" t="s">
        <v>110</v>
      </c>
      <c r="E28" s="53" t="s">
        <v>117</v>
      </c>
      <c r="F28" s="71" t="s">
        <v>76</v>
      </c>
      <c r="G28" s="67" t="s">
        <v>77</v>
      </c>
      <c r="H28" s="72">
        <v>0</v>
      </c>
      <c r="I28" s="95">
        <v>750000000</v>
      </c>
      <c r="J28" s="73" t="s">
        <v>34</v>
      </c>
      <c r="K28" s="73" t="s">
        <v>91</v>
      </c>
      <c r="L28" s="68" t="s">
        <v>92</v>
      </c>
      <c r="M28" s="95" t="s">
        <v>37</v>
      </c>
      <c r="N28" s="77" t="s">
        <v>93</v>
      </c>
      <c r="O28" s="77" t="s">
        <v>68</v>
      </c>
      <c r="P28" s="95">
        <v>796</v>
      </c>
      <c r="Q28" s="71" t="s">
        <v>81</v>
      </c>
      <c r="R28" s="80">
        <v>1</v>
      </c>
      <c r="S28" s="79">
        <v>68000</v>
      </c>
      <c r="T28" s="79">
        <f t="shared" si="2"/>
        <v>68000</v>
      </c>
      <c r="U28" s="74">
        <f t="shared" si="1"/>
        <v>76160</v>
      </c>
      <c r="V28" s="95"/>
      <c r="W28" s="95">
        <v>2014</v>
      </c>
      <c r="X28" s="95"/>
      <c r="Y28" s="30"/>
      <c r="Z28" s="31"/>
      <c r="AA28" s="31"/>
    </row>
    <row r="29" spans="1:27" s="32" customFormat="1" ht="136.5" customHeight="1">
      <c r="A29" s="95" t="s">
        <v>118</v>
      </c>
      <c r="B29" s="95" t="s">
        <v>28</v>
      </c>
      <c r="C29" s="78" t="s">
        <v>119</v>
      </c>
      <c r="D29" s="82" t="s">
        <v>110</v>
      </c>
      <c r="E29" s="53" t="s">
        <v>120</v>
      </c>
      <c r="F29" s="71" t="s">
        <v>76</v>
      </c>
      <c r="G29" s="67" t="s">
        <v>77</v>
      </c>
      <c r="H29" s="72">
        <v>0</v>
      </c>
      <c r="I29" s="95">
        <v>750000000</v>
      </c>
      <c r="J29" s="73" t="s">
        <v>34</v>
      </c>
      <c r="K29" s="73" t="s">
        <v>91</v>
      </c>
      <c r="L29" s="68" t="s">
        <v>92</v>
      </c>
      <c r="M29" s="95" t="s">
        <v>37</v>
      </c>
      <c r="N29" s="77" t="s">
        <v>93</v>
      </c>
      <c r="O29" s="77" t="s">
        <v>68</v>
      </c>
      <c r="P29" s="95">
        <v>796</v>
      </c>
      <c r="Q29" s="71" t="s">
        <v>81</v>
      </c>
      <c r="R29" s="80">
        <v>1</v>
      </c>
      <c r="S29" s="79">
        <v>84000</v>
      </c>
      <c r="T29" s="79">
        <f t="shared" si="2"/>
        <v>84000</v>
      </c>
      <c r="U29" s="74">
        <f t="shared" si="1"/>
        <v>94080.000000000015</v>
      </c>
      <c r="V29" s="95"/>
      <c r="W29" s="95">
        <v>2014</v>
      </c>
      <c r="X29" s="95"/>
      <c r="Y29" s="30"/>
      <c r="Z29" s="31"/>
      <c r="AA29" s="31"/>
    </row>
    <row r="30" spans="1:27" s="32" customFormat="1" ht="121.5" customHeight="1">
      <c r="A30" s="95" t="s">
        <v>121</v>
      </c>
      <c r="B30" s="95" t="s">
        <v>28</v>
      </c>
      <c r="C30" s="102" t="s">
        <v>122</v>
      </c>
      <c r="D30" s="80" t="s">
        <v>123</v>
      </c>
      <c r="E30" s="53" t="s">
        <v>124</v>
      </c>
      <c r="F30" s="71" t="s">
        <v>76</v>
      </c>
      <c r="G30" s="67" t="s">
        <v>77</v>
      </c>
      <c r="H30" s="72">
        <v>0</v>
      </c>
      <c r="I30" s="95">
        <v>750000000</v>
      </c>
      <c r="J30" s="73" t="s">
        <v>34</v>
      </c>
      <c r="K30" s="73" t="s">
        <v>91</v>
      </c>
      <c r="L30" s="68" t="s">
        <v>92</v>
      </c>
      <c r="M30" s="95" t="s">
        <v>37</v>
      </c>
      <c r="N30" s="77" t="s">
        <v>93</v>
      </c>
      <c r="O30" s="77" t="s">
        <v>68</v>
      </c>
      <c r="P30" s="95">
        <v>796</v>
      </c>
      <c r="Q30" s="71" t="s">
        <v>81</v>
      </c>
      <c r="R30" s="80">
        <v>10</v>
      </c>
      <c r="S30" s="79">
        <v>14300</v>
      </c>
      <c r="T30" s="79">
        <f t="shared" si="2"/>
        <v>143000</v>
      </c>
      <c r="U30" s="74">
        <f t="shared" si="1"/>
        <v>160160.00000000003</v>
      </c>
      <c r="V30" s="95"/>
      <c r="W30" s="95">
        <v>2014</v>
      </c>
      <c r="X30" s="95"/>
      <c r="Y30" s="30"/>
      <c r="Z30" s="31"/>
      <c r="AA30" s="31"/>
    </row>
    <row r="31" spans="1:27" s="58" customFormat="1" ht="137.25" customHeight="1">
      <c r="A31" s="95" t="s">
        <v>125</v>
      </c>
      <c r="B31" s="95" t="s">
        <v>28</v>
      </c>
      <c r="C31" s="102" t="s">
        <v>126</v>
      </c>
      <c r="D31" s="80" t="s">
        <v>127</v>
      </c>
      <c r="E31" s="80" t="s">
        <v>128</v>
      </c>
      <c r="F31" s="71" t="s">
        <v>76</v>
      </c>
      <c r="G31" s="67" t="s">
        <v>77</v>
      </c>
      <c r="H31" s="72">
        <v>0</v>
      </c>
      <c r="I31" s="95">
        <v>750000000</v>
      </c>
      <c r="J31" s="73" t="s">
        <v>34</v>
      </c>
      <c r="K31" s="73" t="s">
        <v>91</v>
      </c>
      <c r="L31" s="68" t="s">
        <v>92</v>
      </c>
      <c r="M31" s="95" t="s">
        <v>37</v>
      </c>
      <c r="N31" s="77" t="s">
        <v>93</v>
      </c>
      <c r="O31" s="77" t="s">
        <v>68</v>
      </c>
      <c r="P31" s="95">
        <v>796</v>
      </c>
      <c r="Q31" s="71" t="s">
        <v>81</v>
      </c>
      <c r="R31" s="80">
        <v>3</v>
      </c>
      <c r="S31" s="79">
        <v>19800</v>
      </c>
      <c r="T31" s="79">
        <f t="shared" si="2"/>
        <v>59400</v>
      </c>
      <c r="U31" s="74">
        <f t="shared" si="1"/>
        <v>66528</v>
      </c>
      <c r="V31" s="95"/>
      <c r="W31" s="95">
        <v>2014</v>
      </c>
      <c r="X31" s="95"/>
      <c r="Y31" s="124"/>
      <c r="Z31" s="123"/>
      <c r="AA31" s="123"/>
    </row>
    <row r="32" spans="1:27" s="58" customFormat="1" ht="111.75" customHeight="1">
      <c r="A32" s="95" t="s">
        <v>129</v>
      </c>
      <c r="B32" s="95" t="s">
        <v>28</v>
      </c>
      <c r="C32" s="102" t="s">
        <v>130</v>
      </c>
      <c r="D32" s="80" t="s">
        <v>127</v>
      </c>
      <c r="E32" s="80" t="s">
        <v>131</v>
      </c>
      <c r="F32" s="71" t="s">
        <v>76</v>
      </c>
      <c r="G32" s="67" t="s">
        <v>77</v>
      </c>
      <c r="H32" s="72">
        <v>0</v>
      </c>
      <c r="I32" s="95">
        <v>750000000</v>
      </c>
      <c r="J32" s="73" t="s">
        <v>34</v>
      </c>
      <c r="K32" s="73" t="s">
        <v>91</v>
      </c>
      <c r="L32" s="68" t="s">
        <v>92</v>
      </c>
      <c r="M32" s="95" t="s">
        <v>37</v>
      </c>
      <c r="N32" s="77" t="s">
        <v>93</v>
      </c>
      <c r="O32" s="77" t="s">
        <v>68</v>
      </c>
      <c r="P32" s="95">
        <v>796</v>
      </c>
      <c r="Q32" s="71" t="s">
        <v>81</v>
      </c>
      <c r="R32" s="80">
        <v>3</v>
      </c>
      <c r="S32" s="79">
        <v>12300</v>
      </c>
      <c r="T32" s="79">
        <f t="shared" si="2"/>
        <v>36900</v>
      </c>
      <c r="U32" s="74">
        <f t="shared" si="1"/>
        <v>41328.000000000007</v>
      </c>
      <c r="V32" s="95"/>
      <c r="W32" s="95">
        <v>2014</v>
      </c>
      <c r="X32" s="95"/>
      <c r="Y32" s="124"/>
      <c r="Z32" s="123"/>
      <c r="AA32" s="123"/>
    </row>
    <row r="33" spans="1:27" s="32" customFormat="1" ht="120" customHeight="1">
      <c r="A33" s="95" t="s">
        <v>132</v>
      </c>
      <c r="B33" s="95" t="s">
        <v>28</v>
      </c>
      <c r="C33" s="102" t="s">
        <v>133</v>
      </c>
      <c r="D33" s="52" t="s">
        <v>127</v>
      </c>
      <c r="E33" s="80" t="s">
        <v>134</v>
      </c>
      <c r="F33" s="71" t="s">
        <v>76</v>
      </c>
      <c r="G33" s="67" t="s">
        <v>77</v>
      </c>
      <c r="H33" s="72">
        <v>0</v>
      </c>
      <c r="I33" s="95">
        <v>750000000</v>
      </c>
      <c r="J33" s="73" t="s">
        <v>34</v>
      </c>
      <c r="K33" s="73" t="s">
        <v>91</v>
      </c>
      <c r="L33" s="68" t="s">
        <v>92</v>
      </c>
      <c r="M33" s="95" t="s">
        <v>37</v>
      </c>
      <c r="N33" s="77" t="s">
        <v>93</v>
      </c>
      <c r="O33" s="77" t="s">
        <v>68</v>
      </c>
      <c r="P33" s="95">
        <v>796</v>
      </c>
      <c r="Q33" s="71" t="s">
        <v>81</v>
      </c>
      <c r="R33" s="80">
        <v>1</v>
      </c>
      <c r="S33" s="79">
        <v>13500</v>
      </c>
      <c r="T33" s="79">
        <f t="shared" si="2"/>
        <v>13500</v>
      </c>
      <c r="U33" s="74">
        <f t="shared" si="1"/>
        <v>15120.000000000002</v>
      </c>
      <c r="V33" s="95"/>
      <c r="W33" s="95">
        <v>2014</v>
      </c>
      <c r="X33" s="95"/>
      <c r="Y33" s="30"/>
      <c r="Z33" s="31"/>
      <c r="AA33" s="31"/>
    </row>
    <row r="34" spans="1:27" s="32" customFormat="1" ht="120" customHeight="1">
      <c r="A34" s="95" t="s">
        <v>135</v>
      </c>
      <c r="B34" s="95" t="s">
        <v>28</v>
      </c>
      <c r="C34" s="78" t="s">
        <v>136</v>
      </c>
      <c r="D34" s="82" t="s">
        <v>110</v>
      </c>
      <c r="E34" s="53" t="s">
        <v>137</v>
      </c>
      <c r="F34" s="71" t="s">
        <v>76</v>
      </c>
      <c r="G34" s="67" t="s">
        <v>77</v>
      </c>
      <c r="H34" s="72">
        <v>0</v>
      </c>
      <c r="I34" s="95">
        <v>750000000</v>
      </c>
      <c r="J34" s="73" t="s">
        <v>34</v>
      </c>
      <c r="K34" s="73" t="s">
        <v>91</v>
      </c>
      <c r="L34" s="68" t="s">
        <v>92</v>
      </c>
      <c r="M34" s="95" t="s">
        <v>37</v>
      </c>
      <c r="N34" s="77" t="s">
        <v>93</v>
      </c>
      <c r="O34" s="77" t="s">
        <v>68</v>
      </c>
      <c r="P34" s="95">
        <v>796</v>
      </c>
      <c r="Q34" s="71" t="s">
        <v>81</v>
      </c>
      <c r="R34" s="80">
        <v>2</v>
      </c>
      <c r="S34" s="79">
        <v>12650</v>
      </c>
      <c r="T34" s="79">
        <f t="shared" si="2"/>
        <v>25300</v>
      </c>
      <c r="U34" s="74">
        <f t="shared" si="1"/>
        <v>28336.000000000004</v>
      </c>
      <c r="V34" s="95"/>
      <c r="W34" s="95">
        <v>2014</v>
      </c>
      <c r="X34" s="95"/>
      <c r="Y34" s="30"/>
      <c r="Z34" s="31"/>
      <c r="AA34" s="31"/>
    </row>
    <row r="35" spans="1:27" s="32" customFormat="1" ht="126" customHeight="1">
      <c r="A35" s="95" t="s">
        <v>138</v>
      </c>
      <c r="B35" s="95" t="s">
        <v>28</v>
      </c>
      <c r="C35" s="103" t="s">
        <v>139</v>
      </c>
      <c r="D35" s="54" t="s">
        <v>140</v>
      </c>
      <c r="E35" s="53" t="s">
        <v>141</v>
      </c>
      <c r="F35" s="71" t="s">
        <v>76</v>
      </c>
      <c r="G35" s="67" t="s">
        <v>77</v>
      </c>
      <c r="H35" s="72">
        <v>0.5</v>
      </c>
      <c r="I35" s="95">
        <v>750000000</v>
      </c>
      <c r="J35" s="73" t="s">
        <v>34</v>
      </c>
      <c r="K35" s="73" t="s">
        <v>91</v>
      </c>
      <c r="L35" s="68" t="s">
        <v>92</v>
      </c>
      <c r="M35" s="95" t="s">
        <v>37</v>
      </c>
      <c r="N35" s="77" t="s">
        <v>93</v>
      </c>
      <c r="O35" s="77" t="s">
        <v>68</v>
      </c>
      <c r="P35" s="95">
        <v>796</v>
      </c>
      <c r="Q35" s="54" t="s">
        <v>81</v>
      </c>
      <c r="R35" s="83">
        <v>50</v>
      </c>
      <c r="S35" s="79">
        <v>500</v>
      </c>
      <c r="T35" s="79">
        <f t="shared" si="2"/>
        <v>25000</v>
      </c>
      <c r="U35" s="74">
        <f t="shared" si="1"/>
        <v>28000.000000000004</v>
      </c>
      <c r="V35" s="95"/>
      <c r="W35" s="95">
        <v>2014</v>
      </c>
      <c r="X35" s="95"/>
      <c r="Y35" s="30"/>
      <c r="Z35" s="31"/>
      <c r="AA35" s="31"/>
    </row>
    <row r="36" spans="1:27" s="32" customFormat="1" ht="120.75" customHeight="1">
      <c r="A36" s="95" t="s">
        <v>142</v>
      </c>
      <c r="B36" s="95" t="s">
        <v>28</v>
      </c>
      <c r="C36" s="78" t="s">
        <v>143</v>
      </c>
      <c r="D36" s="80" t="s">
        <v>144</v>
      </c>
      <c r="E36" s="53" t="s">
        <v>145</v>
      </c>
      <c r="F36" s="71" t="s">
        <v>76</v>
      </c>
      <c r="G36" s="67" t="s">
        <v>77</v>
      </c>
      <c r="H36" s="72">
        <v>0</v>
      </c>
      <c r="I36" s="95">
        <v>750000000</v>
      </c>
      <c r="J36" s="73" t="s">
        <v>34</v>
      </c>
      <c r="K36" s="73" t="s">
        <v>91</v>
      </c>
      <c r="L36" s="68" t="s">
        <v>92</v>
      </c>
      <c r="M36" s="95" t="s">
        <v>37</v>
      </c>
      <c r="N36" s="77" t="s">
        <v>93</v>
      </c>
      <c r="O36" s="77" t="s">
        <v>68</v>
      </c>
      <c r="P36" s="95">
        <v>166</v>
      </c>
      <c r="Q36" s="80" t="s">
        <v>146</v>
      </c>
      <c r="R36" s="52">
        <v>0.96</v>
      </c>
      <c r="S36" s="79">
        <v>7300</v>
      </c>
      <c r="T36" s="79">
        <f t="shared" si="2"/>
        <v>7008</v>
      </c>
      <c r="U36" s="74">
        <f t="shared" si="1"/>
        <v>7848.9600000000009</v>
      </c>
      <c r="V36" s="95"/>
      <c r="W36" s="95">
        <v>2014</v>
      </c>
      <c r="X36" s="95"/>
      <c r="Y36" s="30"/>
      <c r="Z36" s="31"/>
      <c r="AA36" s="31"/>
    </row>
    <row r="37" spans="1:27" s="58" customFormat="1" ht="139.5" customHeight="1">
      <c r="A37" s="95" t="s">
        <v>147</v>
      </c>
      <c r="B37" s="95" t="s">
        <v>28</v>
      </c>
      <c r="C37" s="78" t="s">
        <v>148</v>
      </c>
      <c r="D37" s="80" t="s">
        <v>149</v>
      </c>
      <c r="E37" s="129" t="s">
        <v>150</v>
      </c>
      <c r="F37" s="71" t="s">
        <v>76</v>
      </c>
      <c r="G37" s="67" t="s">
        <v>77</v>
      </c>
      <c r="H37" s="72">
        <v>0.5</v>
      </c>
      <c r="I37" s="95">
        <v>750000000</v>
      </c>
      <c r="J37" s="73" t="s">
        <v>34</v>
      </c>
      <c r="K37" s="73" t="s">
        <v>91</v>
      </c>
      <c r="L37" s="68" t="s">
        <v>92</v>
      </c>
      <c r="M37" s="95" t="s">
        <v>37</v>
      </c>
      <c r="N37" s="77" t="s">
        <v>93</v>
      </c>
      <c r="O37" s="77" t="s">
        <v>68</v>
      </c>
      <c r="P37" s="95">
        <v>796</v>
      </c>
      <c r="Q37" s="54" t="s">
        <v>81</v>
      </c>
      <c r="R37" s="80">
        <v>12</v>
      </c>
      <c r="S37" s="79">
        <v>15000</v>
      </c>
      <c r="T37" s="79">
        <f t="shared" si="2"/>
        <v>180000</v>
      </c>
      <c r="U37" s="74">
        <f t="shared" si="1"/>
        <v>201600.00000000003</v>
      </c>
      <c r="V37" s="95"/>
      <c r="W37" s="95">
        <v>2014</v>
      </c>
      <c r="X37" s="95"/>
      <c r="Y37" s="124"/>
      <c r="Z37" s="123"/>
      <c r="AA37" s="123"/>
    </row>
    <row r="38" spans="1:27" s="17" customFormat="1" ht="109.5" customHeight="1">
      <c r="A38" s="95" t="s">
        <v>151</v>
      </c>
      <c r="B38" s="95" t="s">
        <v>28</v>
      </c>
      <c r="C38" s="78" t="s">
        <v>152</v>
      </c>
      <c r="D38" s="80" t="s">
        <v>153</v>
      </c>
      <c r="E38" s="71" t="s">
        <v>154</v>
      </c>
      <c r="F38" s="71" t="s">
        <v>76</v>
      </c>
      <c r="G38" s="67" t="s">
        <v>77</v>
      </c>
      <c r="H38" s="72">
        <v>0</v>
      </c>
      <c r="I38" s="95">
        <v>750000000</v>
      </c>
      <c r="J38" s="73" t="s">
        <v>34</v>
      </c>
      <c r="K38" s="73" t="s">
        <v>91</v>
      </c>
      <c r="L38" s="68" t="s">
        <v>79</v>
      </c>
      <c r="M38" s="95" t="s">
        <v>37</v>
      </c>
      <c r="N38" s="77" t="s">
        <v>93</v>
      </c>
      <c r="O38" s="77" t="s">
        <v>68</v>
      </c>
      <c r="P38" s="95">
        <v>796</v>
      </c>
      <c r="Q38" s="80" t="s">
        <v>81</v>
      </c>
      <c r="R38" s="89">
        <v>2</v>
      </c>
      <c r="S38" s="79">
        <v>1400</v>
      </c>
      <c r="T38" s="79">
        <f t="shared" si="2"/>
        <v>2800</v>
      </c>
      <c r="U38" s="74">
        <f t="shared" si="1"/>
        <v>3136.0000000000005</v>
      </c>
      <c r="V38" s="95"/>
      <c r="W38" s="95">
        <v>2014</v>
      </c>
      <c r="X38" s="95"/>
      <c r="Y38" s="18"/>
      <c r="Z38" s="19"/>
      <c r="AA38" s="19"/>
    </row>
    <row r="39" spans="1:27" s="17" customFormat="1" ht="110.25" customHeight="1">
      <c r="A39" s="95" t="s">
        <v>155</v>
      </c>
      <c r="B39" s="95" t="s">
        <v>28</v>
      </c>
      <c r="C39" s="78" t="s">
        <v>152</v>
      </c>
      <c r="D39" s="80" t="s">
        <v>153</v>
      </c>
      <c r="E39" s="71" t="s">
        <v>154</v>
      </c>
      <c r="F39" s="71" t="s">
        <v>76</v>
      </c>
      <c r="G39" s="67" t="s">
        <v>77</v>
      </c>
      <c r="H39" s="72">
        <v>0</v>
      </c>
      <c r="I39" s="95">
        <v>750000000</v>
      </c>
      <c r="J39" s="73" t="s">
        <v>34</v>
      </c>
      <c r="K39" s="73" t="s">
        <v>91</v>
      </c>
      <c r="L39" s="68" t="s">
        <v>79</v>
      </c>
      <c r="M39" s="95" t="s">
        <v>37</v>
      </c>
      <c r="N39" s="77" t="s">
        <v>93</v>
      </c>
      <c r="O39" s="77" t="s">
        <v>68</v>
      </c>
      <c r="P39" s="95">
        <v>796</v>
      </c>
      <c r="Q39" s="80" t="s">
        <v>81</v>
      </c>
      <c r="R39" s="89">
        <v>2</v>
      </c>
      <c r="S39" s="79">
        <v>4100</v>
      </c>
      <c r="T39" s="79">
        <f t="shared" si="2"/>
        <v>8200</v>
      </c>
      <c r="U39" s="74">
        <f t="shared" si="1"/>
        <v>9184</v>
      </c>
      <c r="V39" s="95"/>
      <c r="W39" s="95">
        <v>2014</v>
      </c>
      <c r="X39" s="95"/>
      <c r="Y39" s="18"/>
      <c r="Z39" s="19"/>
      <c r="AA39" s="19"/>
    </row>
    <row r="40" spans="1:27" s="17" customFormat="1" ht="118.5" customHeight="1">
      <c r="A40" s="95" t="s">
        <v>156</v>
      </c>
      <c r="B40" s="95" t="s">
        <v>28</v>
      </c>
      <c r="C40" s="78" t="s">
        <v>152</v>
      </c>
      <c r="D40" s="80" t="s">
        <v>153</v>
      </c>
      <c r="E40" s="71" t="s">
        <v>154</v>
      </c>
      <c r="F40" s="71" t="s">
        <v>76</v>
      </c>
      <c r="G40" s="67" t="s">
        <v>77</v>
      </c>
      <c r="H40" s="72">
        <v>0</v>
      </c>
      <c r="I40" s="95">
        <v>750000000</v>
      </c>
      <c r="J40" s="73" t="s">
        <v>34</v>
      </c>
      <c r="K40" s="73" t="s">
        <v>91</v>
      </c>
      <c r="L40" s="68" t="s">
        <v>79</v>
      </c>
      <c r="M40" s="95" t="s">
        <v>37</v>
      </c>
      <c r="N40" s="77" t="s">
        <v>93</v>
      </c>
      <c r="O40" s="77" t="s">
        <v>68</v>
      </c>
      <c r="P40" s="95">
        <v>796</v>
      </c>
      <c r="Q40" s="56" t="s">
        <v>81</v>
      </c>
      <c r="R40" s="89">
        <v>2</v>
      </c>
      <c r="S40" s="79">
        <v>7300</v>
      </c>
      <c r="T40" s="79">
        <f t="shared" si="2"/>
        <v>14600</v>
      </c>
      <c r="U40" s="74">
        <f t="shared" si="1"/>
        <v>16352.000000000002</v>
      </c>
      <c r="V40" s="95"/>
      <c r="W40" s="95">
        <v>2014</v>
      </c>
      <c r="X40" s="95"/>
      <c r="Y40" s="18"/>
      <c r="Z40" s="19"/>
      <c r="AA40" s="19"/>
    </row>
    <row r="41" spans="1:27" s="128" customFormat="1" ht="144.75" customHeight="1">
      <c r="A41" s="95" t="s">
        <v>157</v>
      </c>
      <c r="B41" s="95" t="s">
        <v>28</v>
      </c>
      <c r="C41" s="130" t="s">
        <v>158</v>
      </c>
      <c r="D41" s="80" t="s">
        <v>159</v>
      </c>
      <c r="E41" s="80" t="s">
        <v>160</v>
      </c>
      <c r="F41" s="71" t="s">
        <v>76</v>
      </c>
      <c r="G41" s="67" t="s">
        <v>64</v>
      </c>
      <c r="H41" s="72">
        <v>0</v>
      </c>
      <c r="I41" s="95">
        <v>750000000</v>
      </c>
      <c r="J41" s="73" t="s">
        <v>34</v>
      </c>
      <c r="K41" s="73" t="s">
        <v>91</v>
      </c>
      <c r="L41" s="84" t="s">
        <v>92</v>
      </c>
      <c r="M41" s="95" t="s">
        <v>37</v>
      </c>
      <c r="N41" s="77" t="s">
        <v>93</v>
      </c>
      <c r="O41" s="77" t="s">
        <v>68</v>
      </c>
      <c r="P41" s="95">
        <v>796</v>
      </c>
      <c r="Q41" s="54" t="s">
        <v>81</v>
      </c>
      <c r="R41" s="80">
        <v>2</v>
      </c>
      <c r="S41" s="79">
        <v>590000</v>
      </c>
      <c r="T41" s="79">
        <f t="shared" si="2"/>
        <v>1180000</v>
      </c>
      <c r="U41" s="74">
        <f t="shared" si="1"/>
        <v>1321600.0000000002</v>
      </c>
      <c r="V41" s="95"/>
      <c r="W41" s="95">
        <v>2014</v>
      </c>
      <c r="X41" s="95"/>
      <c r="Y41" s="126"/>
      <c r="Z41" s="127"/>
      <c r="AA41" s="127"/>
    </row>
    <row r="42" spans="1:27" s="32" customFormat="1" ht="129.75" customHeight="1">
      <c r="A42" s="95" t="s">
        <v>161</v>
      </c>
      <c r="B42" s="95" t="s">
        <v>28</v>
      </c>
      <c r="C42" s="78" t="s">
        <v>162</v>
      </c>
      <c r="D42" s="80" t="s">
        <v>163</v>
      </c>
      <c r="E42" s="86" t="s">
        <v>164</v>
      </c>
      <c r="F42" s="71" t="s">
        <v>76</v>
      </c>
      <c r="G42" s="67" t="s">
        <v>64</v>
      </c>
      <c r="H42" s="72">
        <v>0</v>
      </c>
      <c r="I42" s="95">
        <v>750000000</v>
      </c>
      <c r="J42" s="73" t="s">
        <v>34</v>
      </c>
      <c r="K42" s="73" t="s">
        <v>91</v>
      </c>
      <c r="L42" s="68" t="s">
        <v>92</v>
      </c>
      <c r="M42" s="95" t="s">
        <v>37</v>
      </c>
      <c r="N42" s="77" t="s">
        <v>93</v>
      </c>
      <c r="O42" s="77" t="s">
        <v>68</v>
      </c>
      <c r="P42" s="95">
        <v>796</v>
      </c>
      <c r="Q42" s="80" t="s">
        <v>81</v>
      </c>
      <c r="R42" s="71">
        <v>6</v>
      </c>
      <c r="S42" s="79">
        <v>2970000</v>
      </c>
      <c r="T42" s="79">
        <f t="shared" si="2"/>
        <v>17820000</v>
      </c>
      <c r="U42" s="74">
        <f t="shared" si="1"/>
        <v>19958400.000000004</v>
      </c>
      <c r="V42" s="95"/>
      <c r="W42" s="95">
        <v>2014</v>
      </c>
      <c r="X42" s="95"/>
      <c r="Y42" s="30"/>
      <c r="Z42" s="31"/>
      <c r="AA42" s="31"/>
    </row>
    <row r="43" spans="1:27" s="17" customFormat="1" ht="108" customHeight="1">
      <c r="A43" s="95" t="s">
        <v>165</v>
      </c>
      <c r="B43" s="95" t="s">
        <v>28</v>
      </c>
      <c r="C43" s="76" t="s">
        <v>166</v>
      </c>
      <c r="D43" s="80" t="s">
        <v>167</v>
      </c>
      <c r="E43" s="71" t="s">
        <v>168</v>
      </c>
      <c r="F43" s="71" t="s">
        <v>76</v>
      </c>
      <c r="G43" s="67" t="s">
        <v>77</v>
      </c>
      <c r="H43" s="72">
        <v>0</v>
      </c>
      <c r="I43" s="95">
        <v>750000000</v>
      </c>
      <c r="J43" s="73" t="s">
        <v>34</v>
      </c>
      <c r="K43" s="73" t="s">
        <v>78</v>
      </c>
      <c r="L43" s="68" t="s">
        <v>79</v>
      </c>
      <c r="M43" s="95" t="s">
        <v>37</v>
      </c>
      <c r="N43" s="77" t="s">
        <v>169</v>
      </c>
      <c r="O43" s="77" t="s">
        <v>68</v>
      </c>
      <c r="P43" s="95">
        <v>796</v>
      </c>
      <c r="Q43" s="80" t="s">
        <v>81</v>
      </c>
      <c r="R43" s="89">
        <v>2</v>
      </c>
      <c r="S43" s="79">
        <v>93169.640199999994</v>
      </c>
      <c r="T43" s="79">
        <v>186339.29</v>
      </c>
      <c r="U43" s="74">
        <v>208700</v>
      </c>
      <c r="V43" s="95"/>
      <c r="W43" s="95">
        <v>2014</v>
      </c>
      <c r="X43" s="95"/>
      <c r="Y43" s="18"/>
      <c r="Z43" s="19"/>
      <c r="AA43" s="19"/>
    </row>
    <row r="44" spans="1:27" s="32" customFormat="1" ht="110.25" customHeight="1">
      <c r="A44" s="95" t="s">
        <v>170</v>
      </c>
      <c r="B44" s="95" t="s">
        <v>28</v>
      </c>
      <c r="C44" s="78" t="s">
        <v>171</v>
      </c>
      <c r="D44" s="71" t="s">
        <v>172</v>
      </c>
      <c r="E44" s="71" t="s">
        <v>173</v>
      </c>
      <c r="F44" s="71" t="s">
        <v>76</v>
      </c>
      <c r="G44" s="67" t="s">
        <v>77</v>
      </c>
      <c r="H44" s="72">
        <v>0</v>
      </c>
      <c r="I44" s="95">
        <v>750000000</v>
      </c>
      <c r="J44" s="73" t="s">
        <v>34</v>
      </c>
      <c r="K44" s="73" t="s">
        <v>91</v>
      </c>
      <c r="L44" s="68" t="s">
        <v>98</v>
      </c>
      <c r="M44" s="95" t="s">
        <v>37</v>
      </c>
      <c r="N44" s="77" t="s">
        <v>93</v>
      </c>
      <c r="O44" s="77" t="s">
        <v>68</v>
      </c>
      <c r="P44" s="95">
        <v>796</v>
      </c>
      <c r="Q44" s="80" t="s">
        <v>81</v>
      </c>
      <c r="R44" s="71">
        <v>1</v>
      </c>
      <c r="S44" s="79">
        <v>468000</v>
      </c>
      <c r="T44" s="79">
        <f t="shared" si="2"/>
        <v>468000</v>
      </c>
      <c r="U44" s="74">
        <f t="shared" si="1"/>
        <v>524160.00000000006</v>
      </c>
      <c r="V44" s="95"/>
      <c r="W44" s="95">
        <v>2014</v>
      </c>
      <c r="X44" s="95"/>
      <c r="Y44" s="30"/>
      <c r="Z44" s="31"/>
      <c r="AA44" s="31"/>
    </row>
    <row r="45" spans="1:27" s="32" customFormat="1" ht="97.5" customHeight="1">
      <c r="A45" s="95" t="s">
        <v>174</v>
      </c>
      <c r="B45" s="95" t="s">
        <v>28</v>
      </c>
      <c r="C45" s="78" t="s">
        <v>175</v>
      </c>
      <c r="D45" s="80" t="s">
        <v>176</v>
      </c>
      <c r="E45" s="82" t="s">
        <v>177</v>
      </c>
      <c r="F45" s="71" t="s">
        <v>76</v>
      </c>
      <c r="G45" s="67" t="s">
        <v>77</v>
      </c>
      <c r="H45" s="72">
        <v>0</v>
      </c>
      <c r="I45" s="95">
        <v>750000000</v>
      </c>
      <c r="J45" s="73" t="s">
        <v>34</v>
      </c>
      <c r="K45" s="73" t="s">
        <v>91</v>
      </c>
      <c r="L45" s="68" t="s">
        <v>98</v>
      </c>
      <c r="M45" s="95" t="s">
        <v>37</v>
      </c>
      <c r="N45" s="77" t="s">
        <v>93</v>
      </c>
      <c r="O45" s="77" t="s">
        <v>68</v>
      </c>
      <c r="P45" s="95">
        <v>796</v>
      </c>
      <c r="Q45" s="54" t="s">
        <v>81</v>
      </c>
      <c r="R45" s="71">
        <v>1</v>
      </c>
      <c r="S45" s="91">
        <v>780000</v>
      </c>
      <c r="T45" s="79">
        <f t="shared" si="2"/>
        <v>780000</v>
      </c>
      <c r="U45" s="74">
        <f t="shared" si="1"/>
        <v>873600.00000000012</v>
      </c>
      <c r="V45" s="95"/>
      <c r="W45" s="95">
        <v>2014</v>
      </c>
      <c r="X45" s="95"/>
      <c r="Y45" s="35"/>
      <c r="Z45" s="31"/>
      <c r="AA45" s="31"/>
    </row>
    <row r="46" spans="1:27" s="58" customFormat="1" ht="129.75" customHeight="1">
      <c r="A46" s="95" t="s">
        <v>178</v>
      </c>
      <c r="B46" s="95" t="s">
        <v>28</v>
      </c>
      <c r="C46" s="78" t="s">
        <v>179</v>
      </c>
      <c r="D46" s="80" t="s">
        <v>180</v>
      </c>
      <c r="E46" s="71" t="s">
        <v>181</v>
      </c>
      <c r="F46" s="71" t="s">
        <v>76</v>
      </c>
      <c r="G46" s="67" t="s">
        <v>77</v>
      </c>
      <c r="H46" s="72">
        <v>0</v>
      </c>
      <c r="I46" s="95">
        <v>750000000</v>
      </c>
      <c r="J46" s="73" t="s">
        <v>34</v>
      </c>
      <c r="K46" s="73" t="s">
        <v>91</v>
      </c>
      <c r="L46" s="68" t="s">
        <v>98</v>
      </c>
      <c r="M46" s="95" t="s">
        <v>37</v>
      </c>
      <c r="N46" s="77" t="s">
        <v>93</v>
      </c>
      <c r="O46" s="77" t="s">
        <v>68</v>
      </c>
      <c r="P46" s="95">
        <v>796</v>
      </c>
      <c r="Q46" s="80" t="s">
        <v>81</v>
      </c>
      <c r="R46" s="71">
        <v>2</v>
      </c>
      <c r="S46" s="79">
        <v>780000</v>
      </c>
      <c r="T46" s="79">
        <f t="shared" si="2"/>
        <v>1560000</v>
      </c>
      <c r="U46" s="74">
        <f t="shared" si="1"/>
        <v>1747200.0000000002</v>
      </c>
      <c r="V46" s="95"/>
      <c r="W46" s="95">
        <v>2014</v>
      </c>
      <c r="X46" s="95"/>
      <c r="Y46" s="124"/>
      <c r="Z46" s="123"/>
      <c r="AA46" s="123"/>
    </row>
    <row r="47" spans="1:27" s="17" customFormat="1" ht="114" customHeight="1">
      <c r="A47" s="95" t="s">
        <v>182</v>
      </c>
      <c r="B47" s="95" t="s">
        <v>28</v>
      </c>
      <c r="C47" s="82" t="s">
        <v>183</v>
      </c>
      <c r="D47" s="82" t="s">
        <v>184</v>
      </c>
      <c r="E47" s="71" t="s">
        <v>185</v>
      </c>
      <c r="F47" s="71" t="s">
        <v>76</v>
      </c>
      <c r="G47" s="67" t="s">
        <v>77</v>
      </c>
      <c r="H47" s="72">
        <v>0</v>
      </c>
      <c r="I47" s="95">
        <v>750000000</v>
      </c>
      <c r="J47" s="73" t="s">
        <v>34</v>
      </c>
      <c r="K47" s="73" t="s">
        <v>78</v>
      </c>
      <c r="L47" s="68" t="s">
        <v>79</v>
      </c>
      <c r="M47" s="95" t="s">
        <v>37</v>
      </c>
      <c r="N47" s="77" t="s">
        <v>169</v>
      </c>
      <c r="O47" s="77" t="s">
        <v>68</v>
      </c>
      <c r="P47" s="95">
        <v>796</v>
      </c>
      <c r="Q47" s="80" t="s">
        <v>81</v>
      </c>
      <c r="R47" s="89">
        <v>2</v>
      </c>
      <c r="S47" s="79">
        <v>118000</v>
      </c>
      <c r="T47" s="79">
        <f t="shared" si="2"/>
        <v>236000</v>
      </c>
      <c r="U47" s="74">
        <f t="shared" si="1"/>
        <v>264320</v>
      </c>
      <c r="V47" s="95"/>
      <c r="W47" s="95">
        <v>2014</v>
      </c>
      <c r="X47" s="95"/>
      <c r="Y47" s="20"/>
      <c r="Z47" s="19"/>
      <c r="AA47" s="19"/>
    </row>
    <row r="48" spans="1:27" s="17" customFormat="1" ht="104.25" customHeight="1">
      <c r="A48" s="95" t="s">
        <v>186</v>
      </c>
      <c r="B48" s="95" t="s">
        <v>28</v>
      </c>
      <c r="C48" s="76" t="s">
        <v>187</v>
      </c>
      <c r="D48" s="80" t="s">
        <v>188</v>
      </c>
      <c r="E48" s="71" t="s">
        <v>189</v>
      </c>
      <c r="F48" s="71" t="s">
        <v>76</v>
      </c>
      <c r="G48" s="67" t="s">
        <v>77</v>
      </c>
      <c r="H48" s="72">
        <v>0</v>
      </c>
      <c r="I48" s="95">
        <v>750000000</v>
      </c>
      <c r="J48" s="73" t="s">
        <v>34</v>
      </c>
      <c r="K48" s="73" t="s">
        <v>78</v>
      </c>
      <c r="L48" s="68" t="s">
        <v>79</v>
      </c>
      <c r="M48" s="95" t="s">
        <v>37</v>
      </c>
      <c r="N48" s="77" t="s">
        <v>169</v>
      </c>
      <c r="O48" s="77" t="s">
        <v>68</v>
      </c>
      <c r="P48" s="95">
        <v>796</v>
      </c>
      <c r="Q48" s="80" t="s">
        <v>81</v>
      </c>
      <c r="R48" s="89">
        <v>1</v>
      </c>
      <c r="S48" s="79">
        <v>201339.285</v>
      </c>
      <c r="T48" s="79">
        <f t="shared" si="2"/>
        <v>201339.285</v>
      </c>
      <c r="U48" s="74">
        <v>225500</v>
      </c>
      <c r="V48" s="95"/>
      <c r="W48" s="95">
        <v>2014</v>
      </c>
      <c r="X48" s="95"/>
      <c r="Y48" s="18"/>
      <c r="Z48" s="19"/>
      <c r="AA48" s="19"/>
    </row>
    <row r="49" spans="1:27" s="17" customFormat="1" ht="104.25" customHeight="1">
      <c r="A49" s="95" t="s">
        <v>190</v>
      </c>
      <c r="B49" s="95" t="s">
        <v>28</v>
      </c>
      <c r="C49" s="78" t="s">
        <v>191</v>
      </c>
      <c r="D49" s="80" t="s">
        <v>192</v>
      </c>
      <c r="E49" s="71" t="s">
        <v>193</v>
      </c>
      <c r="F49" s="71" t="s">
        <v>76</v>
      </c>
      <c r="G49" s="67" t="s">
        <v>77</v>
      </c>
      <c r="H49" s="72">
        <v>0.77</v>
      </c>
      <c r="I49" s="95">
        <v>750000000</v>
      </c>
      <c r="J49" s="73" t="s">
        <v>34</v>
      </c>
      <c r="K49" s="73" t="s">
        <v>91</v>
      </c>
      <c r="L49" s="68" t="s">
        <v>79</v>
      </c>
      <c r="M49" s="95" t="s">
        <v>37</v>
      </c>
      <c r="N49" s="77" t="s">
        <v>93</v>
      </c>
      <c r="O49" s="77" t="s">
        <v>68</v>
      </c>
      <c r="P49" s="95">
        <v>796</v>
      </c>
      <c r="Q49" s="56" t="s">
        <v>81</v>
      </c>
      <c r="R49" s="71">
        <v>1</v>
      </c>
      <c r="S49" s="79">
        <v>144000</v>
      </c>
      <c r="T49" s="79">
        <f t="shared" si="2"/>
        <v>144000</v>
      </c>
      <c r="U49" s="74">
        <f>T49*1.12</f>
        <v>161280.00000000003</v>
      </c>
      <c r="V49" s="95"/>
      <c r="W49" s="95">
        <v>2014</v>
      </c>
      <c r="X49" s="95"/>
      <c r="Y49" s="18"/>
      <c r="Z49" s="19"/>
      <c r="AA49" s="19"/>
    </row>
    <row r="50" spans="1:27" s="17" customFormat="1" ht="108" customHeight="1">
      <c r="A50" s="95" t="s">
        <v>194</v>
      </c>
      <c r="B50" s="95" t="s">
        <v>28</v>
      </c>
      <c r="C50" s="76" t="s">
        <v>195</v>
      </c>
      <c r="D50" s="80" t="s">
        <v>196</v>
      </c>
      <c r="E50" s="71" t="s">
        <v>197</v>
      </c>
      <c r="F50" s="71" t="s">
        <v>76</v>
      </c>
      <c r="G50" s="67" t="s">
        <v>77</v>
      </c>
      <c r="H50" s="72">
        <v>0</v>
      </c>
      <c r="I50" s="95">
        <v>750000000</v>
      </c>
      <c r="J50" s="73" t="s">
        <v>34</v>
      </c>
      <c r="K50" s="73" t="s">
        <v>78</v>
      </c>
      <c r="L50" s="68" t="s">
        <v>79</v>
      </c>
      <c r="M50" s="95" t="s">
        <v>37</v>
      </c>
      <c r="N50" s="77" t="s">
        <v>169</v>
      </c>
      <c r="O50" s="77" t="s">
        <v>68</v>
      </c>
      <c r="P50" s="95">
        <v>796</v>
      </c>
      <c r="Q50" s="80" t="s">
        <v>81</v>
      </c>
      <c r="R50" s="89">
        <v>1</v>
      </c>
      <c r="S50" s="79">
        <v>157200</v>
      </c>
      <c r="T50" s="79">
        <f t="shared" si="2"/>
        <v>157200</v>
      </c>
      <c r="U50" s="74">
        <f t="shared" si="1"/>
        <v>176064.00000000003</v>
      </c>
      <c r="V50" s="95"/>
      <c r="W50" s="95">
        <v>2014</v>
      </c>
      <c r="X50" s="95"/>
      <c r="Y50" s="18"/>
      <c r="Z50" s="19"/>
      <c r="AA50" s="19"/>
    </row>
    <row r="51" spans="1:27" s="17" customFormat="1" ht="113.25" customHeight="1">
      <c r="A51" s="95" t="s">
        <v>198</v>
      </c>
      <c r="B51" s="95" t="s">
        <v>28</v>
      </c>
      <c r="C51" s="76" t="s">
        <v>199</v>
      </c>
      <c r="D51" s="80" t="s">
        <v>200</v>
      </c>
      <c r="E51" s="71" t="s">
        <v>201</v>
      </c>
      <c r="F51" s="71" t="s">
        <v>76</v>
      </c>
      <c r="G51" s="67" t="s">
        <v>77</v>
      </c>
      <c r="H51" s="72">
        <v>0</v>
      </c>
      <c r="I51" s="95">
        <v>750000000</v>
      </c>
      <c r="J51" s="73" t="s">
        <v>34</v>
      </c>
      <c r="K51" s="73" t="s">
        <v>78</v>
      </c>
      <c r="L51" s="68" t="s">
        <v>79</v>
      </c>
      <c r="M51" s="95" t="s">
        <v>37</v>
      </c>
      <c r="N51" s="77" t="s">
        <v>169</v>
      </c>
      <c r="O51" s="77" t="s">
        <v>68</v>
      </c>
      <c r="P51" s="95">
        <v>796</v>
      </c>
      <c r="Q51" s="80" t="s">
        <v>81</v>
      </c>
      <c r="R51" s="89">
        <v>1</v>
      </c>
      <c r="S51" s="79">
        <v>217620</v>
      </c>
      <c r="T51" s="79">
        <f t="shared" si="2"/>
        <v>217620</v>
      </c>
      <c r="U51" s="74">
        <f t="shared" si="1"/>
        <v>243734.40000000002</v>
      </c>
      <c r="V51" s="95"/>
      <c r="W51" s="95">
        <v>2014</v>
      </c>
      <c r="X51" s="95"/>
      <c r="Y51" s="18"/>
      <c r="Z51" s="19"/>
      <c r="AA51" s="19"/>
    </row>
    <row r="52" spans="1:27" s="58" customFormat="1" ht="126" customHeight="1">
      <c r="A52" s="95" t="s">
        <v>202</v>
      </c>
      <c r="B52" s="95" t="s">
        <v>28</v>
      </c>
      <c r="C52" s="78" t="s">
        <v>203</v>
      </c>
      <c r="D52" s="80" t="s">
        <v>110</v>
      </c>
      <c r="E52" s="82" t="s">
        <v>204</v>
      </c>
      <c r="F52" s="71" t="s">
        <v>76</v>
      </c>
      <c r="G52" s="67" t="s">
        <v>77</v>
      </c>
      <c r="H52" s="72">
        <v>0</v>
      </c>
      <c r="I52" s="95">
        <v>750000000</v>
      </c>
      <c r="J52" s="73" t="s">
        <v>34</v>
      </c>
      <c r="K52" s="73" t="s">
        <v>91</v>
      </c>
      <c r="L52" s="68" t="s">
        <v>92</v>
      </c>
      <c r="M52" s="95" t="s">
        <v>37</v>
      </c>
      <c r="N52" s="77" t="s">
        <v>93</v>
      </c>
      <c r="O52" s="77" t="s">
        <v>68</v>
      </c>
      <c r="P52" s="95">
        <v>796</v>
      </c>
      <c r="Q52" s="54" t="s">
        <v>81</v>
      </c>
      <c r="R52" s="71">
        <v>1</v>
      </c>
      <c r="S52" s="79">
        <v>980000</v>
      </c>
      <c r="T52" s="79">
        <f t="shared" si="2"/>
        <v>980000</v>
      </c>
      <c r="U52" s="74">
        <f t="shared" si="1"/>
        <v>1097600</v>
      </c>
      <c r="V52" s="95"/>
      <c r="W52" s="95">
        <v>2014</v>
      </c>
      <c r="X52" s="95"/>
      <c r="Y52" s="124"/>
      <c r="Z52" s="123"/>
      <c r="AA52" s="123"/>
    </row>
    <row r="53" spans="1:27" s="58" customFormat="1" ht="126.75" customHeight="1">
      <c r="A53" s="95" t="s">
        <v>205</v>
      </c>
      <c r="B53" s="95" t="s">
        <v>28</v>
      </c>
      <c r="C53" s="78" t="s">
        <v>206</v>
      </c>
      <c r="D53" s="80" t="s">
        <v>207</v>
      </c>
      <c r="E53" s="52" t="s">
        <v>208</v>
      </c>
      <c r="F53" s="71" t="s">
        <v>76</v>
      </c>
      <c r="G53" s="67" t="s">
        <v>77</v>
      </c>
      <c r="H53" s="72">
        <v>0</v>
      </c>
      <c r="I53" s="95">
        <v>750000000</v>
      </c>
      <c r="J53" s="73" t="s">
        <v>34</v>
      </c>
      <c r="K53" s="73" t="s">
        <v>91</v>
      </c>
      <c r="L53" s="68" t="s">
        <v>92</v>
      </c>
      <c r="M53" s="95" t="s">
        <v>37</v>
      </c>
      <c r="N53" s="77" t="s">
        <v>93</v>
      </c>
      <c r="O53" s="77" t="s">
        <v>68</v>
      </c>
      <c r="P53" s="95">
        <v>796</v>
      </c>
      <c r="Q53" s="80" t="s">
        <v>209</v>
      </c>
      <c r="R53" s="80">
        <v>1</v>
      </c>
      <c r="S53" s="85">
        <v>1200000</v>
      </c>
      <c r="T53" s="79">
        <f t="shared" si="2"/>
        <v>1200000</v>
      </c>
      <c r="U53" s="74">
        <f t="shared" si="1"/>
        <v>1344000.0000000002</v>
      </c>
      <c r="V53" s="95"/>
      <c r="W53" s="95">
        <v>2014</v>
      </c>
      <c r="X53" s="95"/>
      <c r="Y53" s="122"/>
      <c r="Z53" s="123"/>
      <c r="AA53" s="123"/>
    </row>
    <row r="54" spans="1:27" s="32" customFormat="1" ht="138.75" customHeight="1">
      <c r="A54" s="95" t="s">
        <v>210</v>
      </c>
      <c r="B54" s="95" t="s">
        <v>28</v>
      </c>
      <c r="C54" s="78" t="s">
        <v>105</v>
      </c>
      <c r="D54" s="52" t="s">
        <v>106</v>
      </c>
      <c r="E54" s="53" t="s">
        <v>211</v>
      </c>
      <c r="F54" s="71" t="s">
        <v>76</v>
      </c>
      <c r="G54" s="67" t="s">
        <v>77</v>
      </c>
      <c r="H54" s="72">
        <v>0</v>
      </c>
      <c r="I54" s="95">
        <v>750000000</v>
      </c>
      <c r="J54" s="73" t="s">
        <v>34</v>
      </c>
      <c r="K54" s="73" t="s">
        <v>91</v>
      </c>
      <c r="L54" s="68" t="s">
        <v>92</v>
      </c>
      <c r="M54" s="95" t="s">
        <v>37</v>
      </c>
      <c r="N54" s="77" t="s">
        <v>93</v>
      </c>
      <c r="O54" s="77" t="s">
        <v>68</v>
      </c>
      <c r="P54" s="95">
        <v>796</v>
      </c>
      <c r="Q54" s="54" t="s">
        <v>81</v>
      </c>
      <c r="R54" s="80">
        <v>1</v>
      </c>
      <c r="S54" s="79">
        <v>89000</v>
      </c>
      <c r="T54" s="79">
        <f t="shared" si="2"/>
        <v>89000</v>
      </c>
      <c r="U54" s="74">
        <f t="shared" si="1"/>
        <v>99680.000000000015</v>
      </c>
      <c r="V54" s="95"/>
      <c r="W54" s="95">
        <v>2014</v>
      </c>
      <c r="X54" s="95"/>
      <c r="Y54" s="30"/>
      <c r="Z54" s="31"/>
      <c r="AA54" s="31"/>
    </row>
    <row r="55" spans="1:27" s="17" customFormat="1" ht="123.75" customHeight="1">
      <c r="A55" s="95" t="s">
        <v>212</v>
      </c>
      <c r="B55" s="95" t="s">
        <v>28</v>
      </c>
      <c r="C55" s="76" t="s">
        <v>213</v>
      </c>
      <c r="D55" s="80" t="s">
        <v>214</v>
      </c>
      <c r="E55" s="53" t="s">
        <v>215</v>
      </c>
      <c r="F55" s="71" t="s">
        <v>76</v>
      </c>
      <c r="G55" s="67" t="s">
        <v>77</v>
      </c>
      <c r="H55" s="72">
        <v>0</v>
      </c>
      <c r="I55" s="95">
        <v>750000000</v>
      </c>
      <c r="J55" s="73" t="s">
        <v>34</v>
      </c>
      <c r="K55" s="73" t="s">
        <v>78</v>
      </c>
      <c r="L55" s="68" t="s">
        <v>79</v>
      </c>
      <c r="M55" s="95" t="s">
        <v>37</v>
      </c>
      <c r="N55" s="77" t="s">
        <v>169</v>
      </c>
      <c r="O55" s="77" t="s">
        <v>68</v>
      </c>
      <c r="P55" s="95">
        <v>796</v>
      </c>
      <c r="Q55" s="80" t="s">
        <v>81</v>
      </c>
      <c r="R55" s="101">
        <v>2</v>
      </c>
      <c r="S55" s="85">
        <v>300000</v>
      </c>
      <c r="T55" s="79">
        <f t="shared" si="2"/>
        <v>600000</v>
      </c>
      <c r="U55" s="74">
        <f t="shared" si="1"/>
        <v>672000.00000000012</v>
      </c>
      <c r="V55" s="95"/>
      <c r="W55" s="95">
        <v>2014</v>
      </c>
      <c r="X55" s="95"/>
      <c r="Y55" s="21"/>
      <c r="Z55" s="19"/>
      <c r="AA55" s="19"/>
    </row>
    <row r="56" spans="1:27" s="17" customFormat="1" ht="105" customHeight="1">
      <c r="A56" s="95" t="s">
        <v>216</v>
      </c>
      <c r="B56" s="95" t="s">
        <v>28</v>
      </c>
      <c r="C56" s="76" t="s">
        <v>217</v>
      </c>
      <c r="D56" s="80" t="s">
        <v>218</v>
      </c>
      <c r="E56" s="53" t="s">
        <v>219</v>
      </c>
      <c r="F56" s="71" t="s">
        <v>76</v>
      </c>
      <c r="G56" s="67" t="s">
        <v>77</v>
      </c>
      <c r="H56" s="72">
        <v>0</v>
      </c>
      <c r="I56" s="95">
        <v>750000000</v>
      </c>
      <c r="J56" s="73" t="s">
        <v>34</v>
      </c>
      <c r="K56" s="73" t="s">
        <v>91</v>
      </c>
      <c r="L56" s="68" t="s">
        <v>79</v>
      </c>
      <c r="M56" s="95" t="s">
        <v>37</v>
      </c>
      <c r="N56" s="77" t="s">
        <v>93</v>
      </c>
      <c r="O56" s="77" t="s">
        <v>68</v>
      </c>
      <c r="P56" s="95">
        <v>796</v>
      </c>
      <c r="Q56" s="54" t="s">
        <v>81</v>
      </c>
      <c r="R56" s="55">
        <v>1</v>
      </c>
      <c r="S56" s="85">
        <v>950000</v>
      </c>
      <c r="T56" s="79">
        <f t="shared" si="2"/>
        <v>950000</v>
      </c>
      <c r="U56" s="74">
        <f t="shared" si="1"/>
        <v>1064000</v>
      </c>
      <c r="V56" s="95"/>
      <c r="W56" s="95">
        <v>2014</v>
      </c>
      <c r="X56" s="95"/>
      <c r="Y56" s="21"/>
      <c r="Z56" s="19"/>
      <c r="AA56" s="19"/>
    </row>
    <row r="57" spans="1:27" s="17" customFormat="1" ht="111" customHeight="1">
      <c r="A57" s="95" t="s">
        <v>220</v>
      </c>
      <c r="B57" s="95" t="s">
        <v>28</v>
      </c>
      <c r="C57" s="76" t="s">
        <v>217</v>
      </c>
      <c r="D57" s="80" t="s">
        <v>218</v>
      </c>
      <c r="E57" s="53" t="s">
        <v>219</v>
      </c>
      <c r="F57" s="71" t="s">
        <v>76</v>
      </c>
      <c r="G57" s="67" t="s">
        <v>77</v>
      </c>
      <c r="H57" s="72">
        <v>0</v>
      </c>
      <c r="I57" s="95">
        <v>750000000</v>
      </c>
      <c r="J57" s="73" t="s">
        <v>34</v>
      </c>
      <c r="K57" s="73" t="s">
        <v>91</v>
      </c>
      <c r="L57" s="68" t="s">
        <v>79</v>
      </c>
      <c r="M57" s="95" t="s">
        <v>37</v>
      </c>
      <c r="N57" s="77" t="s">
        <v>93</v>
      </c>
      <c r="O57" s="77" t="s">
        <v>68</v>
      </c>
      <c r="P57" s="95">
        <v>796</v>
      </c>
      <c r="Q57" s="80" t="s">
        <v>81</v>
      </c>
      <c r="R57" s="55">
        <v>1</v>
      </c>
      <c r="S57" s="79">
        <v>195000</v>
      </c>
      <c r="T57" s="79">
        <f t="shared" si="2"/>
        <v>195000</v>
      </c>
      <c r="U57" s="74">
        <f t="shared" si="1"/>
        <v>218400.00000000003</v>
      </c>
      <c r="V57" s="95"/>
      <c r="W57" s="95">
        <v>2014</v>
      </c>
      <c r="X57" s="95"/>
      <c r="Y57" s="18"/>
      <c r="Z57" s="19"/>
      <c r="AA57" s="19"/>
    </row>
    <row r="58" spans="1:27" s="17" customFormat="1" ht="108.75" customHeight="1">
      <c r="A58" s="95" t="s">
        <v>221</v>
      </c>
      <c r="B58" s="95" t="s">
        <v>28</v>
      </c>
      <c r="C58" s="76" t="s">
        <v>222</v>
      </c>
      <c r="D58" s="80" t="s">
        <v>188</v>
      </c>
      <c r="E58" s="53" t="s">
        <v>223</v>
      </c>
      <c r="F58" s="71" t="s">
        <v>76</v>
      </c>
      <c r="G58" s="67" t="s">
        <v>77</v>
      </c>
      <c r="H58" s="72">
        <v>0</v>
      </c>
      <c r="I58" s="95">
        <v>750000000</v>
      </c>
      <c r="J58" s="73" t="s">
        <v>34</v>
      </c>
      <c r="K58" s="73" t="s">
        <v>78</v>
      </c>
      <c r="L58" s="68" t="s">
        <v>79</v>
      </c>
      <c r="M58" s="95" t="s">
        <v>37</v>
      </c>
      <c r="N58" s="77" t="s">
        <v>169</v>
      </c>
      <c r="O58" s="77" t="s">
        <v>68</v>
      </c>
      <c r="P58" s="95">
        <v>796</v>
      </c>
      <c r="Q58" s="54" t="s">
        <v>81</v>
      </c>
      <c r="R58" s="55">
        <v>1</v>
      </c>
      <c r="S58" s="85">
        <v>180000</v>
      </c>
      <c r="T58" s="79">
        <f t="shared" si="2"/>
        <v>180000</v>
      </c>
      <c r="U58" s="74">
        <f t="shared" si="1"/>
        <v>201600.00000000003</v>
      </c>
      <c r="V58" s="95"/>
      <c r="W58" s="95">
        <v>2014</v>
      </c>
      <c r="X58" s="95"/>
      <c r="Y58" s="21"/>
      <c r="Z58" s="19"/>
      <c r="AA58" s="19"/>
    </row>
    <row r="59" spans="1:27" s="58" customFormat="1" ht="112.5" customHeight="1">
      <c r="A59" s="95" t="s">
        <v>224</v>
      </c>
      <c r="B59" s="95" t="s">
        <v>28</v>
      </c>
      <c r="C59" s="78" t="s">
        <v>225</v>
      </c>
      <c r="D59" s="52" t="s">
        <v>226</v>
      </c>
      <c r="E59" s="52" t="s">
        <v>227</v>
      </c>
      <c r="F59" s="71" t="s">
        <v>76</v>
      </c>
      <c r="G59" s="67" t="s">
        <v>77</v>
      </c>
      <c r="H59" s="72">
        <v>0</v>
      </c>
      <c r="I59" s="95">
        <v>750000000</v>
      </c>
      <c r="J59" s="73" t="s">
        <v>34</v>
      </c>
      <c r="K59" s="73" t="s">
        <v>91</v>
      </c>
      <c r="L59" s="68" t="s">
        <v>79</v>
      </c>
      <c r="M59" s="95" t="s">
        <v>37</v>
      </c>
      <c r="N59" s="77" t="s">
        <v>93</v>
      </c>
      <c r="O59" s="77" t="s">
        <v>68</v>
      </c>
      <c r="P59" s="95">
        <v>796</v>
      </c>
      <c r="Q59" s="80" t="s">
        <v>81</v>
      </c>
      <c r="R59" s="83">
        <v>1</v>
      </c>
      <c r="S59" s="79">
        <v>690000</v>
      </c>
      <c r="T59" s="79">
        <f t="shared" si="2"/>
        <v>690000</v>
      </c>
      <c r="U59" s="74">
        <f t="shared" si="1"/>
        <v>772800.00000000012</v>
      </c>
      <c r="V59" s="95"/>
      <c r="W59" s="95">
        <v>2014</v>
      </c>
      <c r="X59" s="95"/>
      <c r="Y59" s="124"/>
      <c r="Z59" s="123"/>
      <c r="AA59" s="123"/>
    </row>
    <row r="60" spans="1:27" s="17" customFormat="1" ht="111" customHeight="1">
      <c r="A60" s="95" t="s">
        <v>228</v>
      </c>
      <c r="B60" s="95" t="s">
        <v>28</v>
      </c>
      <c r="C60" s="76" t="s">
        <v>229</v>
      </c>
      <c r="D60" s="54" t="s">
        <v>230</v>
      </c>
      <c r="E60" s="53" t="s">
        <v>231</v>
      </c>
      <c r="F60" s="71" t="s">
        <v>76</v>
      </c>
      <c r="G60" s="67" t="s">
        <v>77</v>
      </c>
      <c r="H60" s="72">
        <v>0</v>
      </c>
      <c r="I60" s="95">
        <v>750000000</v>
      </c>
      <c r="J60" s="73" t="s">
        <v>34</v>
      </c>
      <c r="K60" s="73" t="s">
        <v>78</v>
      </c>
      <c r="L60" s="68" t="s">
        <v>79</v>
      </c>
      <c r="M60" s="95" t="s">
        <v>37</v>
      </c>
      <c r="N60" s="77" t="s">
        <v>169</v>
      </c>
      <c r="O60" s="77" t="s">
        <v>68</v>
      </c>
      <c r="P60" s="95">
        <v>796</v>
      </c>
      <c r="Q60" s="54" t="s">
        <v>81</v>
      </c>
      <c r="R60" s="55">
        <v>1</v>
      </c>
      <c r="S60" s="85">
        <v>280000</v>
      </c>
      <c r="T60" s="79">
        <f t="shared" si="2"/>
        <v>280000</v>
      </c>
      <c r="U60" s="74">
        <f>T60*1.12</f>
        <v>313600.00000000006</v>
      </c>
      <c r="V60" s="95"/>
      <c r="W60" s="95">
        <v>2014</v>
      </c>
      <c r="X60" s="95"/>
      <c r="Y60" s="21"/>
      <c r="Z60" s="19"/>
      <c r="AA60" s="19"/>
    </row>
    <row r="61" spans="1:27" s="58" customFormat="1" ht="119.25" customHeight="1">
      <c r="A61" s="95" t="s">
        <v>232</v>
      </c>
      <c r="B61" s="95" t="s">
        <v>28</v>
      </c>
      <c r="C61" s="78" t="s">
        <v>171</v>
      </c>
      <c r="D61" s="71" t="s">
        <v>172</v>
      </c>
      <c r="E61" s="71" t="s">
        <v>173</v>
      </c>
      <c r="F61" s="71" t="s">
        <v>76</v>
      </c>
      <c r="G61" s="67" t="s">
        <v>64</v>
      </c>
      <c r="H61" s="72">
        <v>0</v>
      </c>
      <c r="I61" s="95">
        <v>750000000</v>
      </c>
      <c r="J61" s="73" t="s">
        <v>34</v>
      </c>
      <c r="K61" s="73" t="s">
        <v>91</v>
      </c>
      <c r="L61" s="68" t="s">
        <v>92</v>
      </c>
      <c r="M61" s="95" t="s">
        <v>37</v>
      </c>
      <c r="N61" s="77" t="s">
        <v>93</v>
      </c>
      <c r="O61" s="77" t="s">
        <v>68</v>
      </c>
      <c r="P61" s="95">
        <v>796</v>
      </c>
      <c r="Q61" s="80" t="s">
        <v>81</v>
      </c>
      <c r="R61" s="53">
        <v>1</v>
      </c>
      <c r="S61" s="85">
        <v>2350000</v>
      </c>
      <c r="T61" s="79">
        <f t="shared" si="2"/>
        <v>2350000</v>
      </c>
      <c r="U61" s="74">
        <f t="shared" ref="U61:U94" si="3">T61*1.12</f>
        <v>2632000.0000000005</v>
      </c>
      <c r="V61" s="95"/>
      <c r="W61" s="95">
        <v>2014</v>
      </c>
      <c r="X61" s="95"/>
      <c r="Y61" s="122"/>
      <c r="Z61" s="123"/>
      <c r="AA61" s="123"/>
    </row>
    <row r="62" spans="1:27" s="17" customFormat="1" ht="99" customHeight="1">
      <c r="A62" s="95" t="s">
        <v>233</v>
      </c>
      <c r="B62" s="95" t="s">
        <v>28</v>
      </c>
      <c r="C62" s="76" t="s">
        <v>234</v>
      </c>
      <c r="D62" s="53" t="s">
        <v>235</v>
      </c>
      <c r="E62" s="53" t="s">
        <v>236</v>
      </c>
      <c r="F62" s="71" t="s">
        <v>76</v>
      </c>
      <c r="G62" s="67" t="s">
        <v>77</v>
      </c>
      <c r="H62" s="72">
        <v>0</v>
      </c>
      <c r="I62" s="95">
        <v>750000000</v>
      </c>
      <c r="J62" s="73" t="s">
        <v>34</v>
      </c>
      <c r="K62" s="73" t="s">
        <v>78</v>
      </c>
      <c r="L62" s="68" t="s">
        <v>79</v>
      </c>
      <c r="M62" s="95" t="s">
        <v>37</v>
      </c>
      <c r="N62" s="77" t="s">
        <v>169</v>
      </c>
      <c r="O62" s="77" t="s">
        <v>68</v>
      </c>
      <c r="P62" s="95">
        <v>796</v>
      </c>
      <c r="Q62" s="54" t="s">
        <v>81</v>
      </c>
      <c r="R62" s="55">
        <v>2</v>
      </c>
      <c r="S62" s="79">
        <v>185000</v>
      </c>
      <c r="T62" s="79">
        <f t="shared" si="2"/>
        <v>370000</v>
      </c>
      <c r="U62" s="74">
        <f t="shared" si="3"/>
        <v>414400.00000000006</v>
      </c>
      <c r="V62" s="95"/>
      <c r="W62" s="95">
        <v>2014</v>
      </c>
      <c r="X62" s="95"/>
      <c r="Y62" s="18"/>
      <c r="Z62" s="19"/>
      <c r="AA62" s="19"/>
    </row>
    <row r="63" spans="1:27" s="120" customFormat="1" ht="123" customHeight="1">
      <c r="A63" s="95" t="s">
        <v>237</v>
      </c>
      <c r="B63" s="95" t="s">
        <v>28</v>
      </c>
      <c r="C63" s="78" t="s">
        <v>238</v>
      </c>
      <c r="D63" s="54" t="s">
        <v>239</v>
      </c>
      <c r="E63" s="52" t="s">
        <v>240</v>
      </c>
      <c r="F63" s="71" t="s">
        <v>76</v>
      </c>
      <c r="G63" s="67" t="s">
        <v>64</v>
      </c>
      <c r="H63" s="72">
        <v>0.5</v>
      </c>
      <c r="I63" s="95">
        <v>750000000</v>
      </c>
      <c r="J63" s="73" t="s">
        <v>34</v>
      </c>
      <c r="K63" s="73" t="s">
        <v>91</v>
      </c>
      <c r="L63" s="68" t="s">
        <v>92</v>
      </c>
      <c r="M63" s="95" t="s">
        <v>37</v>
      </c>
      <c r="N63" s="77" t="s">
        <v>93</v>
      </c>
      <c r="O63" s="77" t="s">
        <v>68</v>
      </c>
      <c r="P63" s="95">
        <v>796</v>
      </c>
      <c r="Q63" s="80" t="s">
        <v>81</v>
      </c>
      <c r="R63" s="83">
        <v>20</v>
      </c>
      <c r="S63" s="85">
        <v>150000</v>
      </c>
      <c r="T63" s="79">
        <f t="shared" si="2"/>
        <v>3000000</v>
      </c>
      <c r="U63" s="74">
        <f t="shared" si="3"/>
        <v>3360000.0000000005</v>
      </c>
      <c r="V63" s="95"/>
      <c r="W63" s="95">
        <v>2014</v>
      </c>
      <c r="X63" s="95"/>
      <c r="Y63" s="121"/>
      <c r="Z63" s="119"/>
      <c r="AA63" s="119"/>
    </row>
    <row r="64" spans="1:27" s="117" customFormat="1" ht="119.25" customHeight="1">
      <c r="A64" s="95" t="s">
        <v>241</v>
      </c>
      <c r="B64" s="95" t="s">
        <v>28</v>
      </c>
      <c r="C64" s="78" t="s">
        <v>225</v>
      </c>
      <c r="D64" s="52" t="s">
        <v>226</v>
      </c>
      <c r="E64" s="52" t="s">
        <v>227</v>
      </c>
      <c r="F64" s="71" t="s">
        <v>76</v>
      </c>
      <c r="G64" s="67" t="s">
        <v>77</v>
      </c>
      <c r="H64" s="72">
        <v>0</v>
      </c>
      <c r="I64" s="95">
        <v>750000000</v>
      </c>
      <c r="J64" s="73" t="s">
        <v>34</v>
      </c>
      <c r="K64" s="73" t="s">
        <v>91</v>
      </c>
      <c r="L64" s="68" t="s">
        <v>92</v>
      </c>
      <c r="M64" s="95" t="s">
        <v>37</v>
      </c>
      <c r="N64" s="77" t="s">
        <v>93</v>
      </c>
      <c r="O64" s="77" t="s">
        <v>68</v>
      </c>
      <c r="P64" s="95">
        <v>796</v>
      </c>
      <c r="Q64" s="80" t="s">
        <v>81</v>
      </c>
      <c r="R64" s="83">
        <v>1</v>
      </c>
      <c r="S64" s="79">
        <v>690000</v>
      </c>
      <c r="T64" s="79">
        <f t="shared" si="2"/>
        <v>690000</v>
      </c>
      <c r="U64" s="74">
        <f t="shared" si="3"/>
        <v>772800.00000000012</v>
      </c>
      <c r="V64" s="95"/>
      <c r="W64" s="95">
        <v>2014</v>
      </c>
      <c r="X64" s="95"/>
      <c r="Y64" s="115"/>
      <c r="Z64" s="116"/>
      <c r="AA64" s="116"/>
    </row>
    <row r="65" spans="1:28" s="32" customFormat="1" ht="129" customHeight="1">
      <c r="A65" s="95" t="s">
        <v>242</v>
      </c>
      <c r="B65" s="95" t="s">
        <v>28</v>
      </c>
      <c r="C65" s="78" t="s">
        <v>243</v>
      </c>
      <c r="D65" s="54" t="s">
        <v>244</v>
      </c>
      <c r="E65" s="53" t="s">
        <v>245</v>
      </c>
      <c r="F65" s="71" t="s">
        <v>76</v>
      </c>
      <c r="G65" s="67" t="s">
        <v>64</v>
      </c>
      <c r="H65" s="72">
        <v>0</v>
      </c>
      <c r="I65" s="95">
        <v>750000000</v>
      </c>
      <c r="J65" s="73" t="s">
        <v>34</v>
      </c>
      <c r="K65" s="73" t="s">
        <v>91</v>
      </c>
      <c r="L65" s="68" t="s">
        <v>92</v>
      </c>
      <c r="M65" s="95" t="s">
        <v>37</v>
      </c>
      <c r="N65" s="77" t="s">
        <v>93</v>
      </c>
      <c r="O65" s="77" t="s">
        <v>68</v>
      </c>
      <c r="P65" s="95">
        <v>796</v>
      </c>
      <c r="Q65" s="54" t="s">
        <v>81</v>
      </c>
      <c r="R65" s="53">
        <v>2</v>
      </c>
      <c r="S65" s="85">
        <v>235000</v>
      </c>
      <c r="T65" s="79">
        <f t="shared" si="2"/>
        <v>470000</v>
      </c>
      <c r="U65" s="74">
        <f t="shared" si="3"/>
        <v>526400</v>
      </c>
      <c r="V65" s="95"/>
      <c r="W65" s="95">
        <v>2014</v>
      </c>
      <c r="X65" s="95"/>
      <c r="Y65" s="36"/>
      <c r="Z65" s="31"/>
      <c r="AA65" s="31"/>
    </row>
    <row r="66" spans="1:28" s="120" customFormat="1" ht="120" customHeight="1">
      <c r="A66" s="95" t="s">
        <v>246</v>
      </c>
      <c r="B66" s="95" t="s">
        <v>28</v>
      </c>
      <c r="C66" s="78" t="s">
        <v>247</v>
      </c>
      <c r="D66" s="54" t="s">
        <v>248</v>
      </c>
      <c r="E66" s="82" t="s">
        <v>249</v>
      </c>
      <c r="F66" s="71" t="s">
        <v>76</v>
      </c>
      <c r="G66" s="67" t="s">
        <v>77</v>
      </c>
      <c r="H66" s="72">
        <v>0</v>
      </c>
      <c r="I66" s="95">
        <v>750000000</v>
      </c>
      <c r="J66" s="73" t="s">
        <v>34</v>
      </c>
      <c r="K66" s="73" t="s">
        <v>91</v>
      </c>
      <c r="L66" s="68" t="s">
        <v>92</v>
      </c>
      <c r="M66" s="95" t="s">
        <v>37</v>
      </c>
      <c r="N66" s="77" t="s">
        <v>93</v>
      </c>
      <c r="O66" s="77" t="s">
        <v>68</v>
      </c>
      <c r="P66" s="95">
        <v>796</v>
      </c>
      <c r="Q66" s="80" t="s">
        <v>81</v>
      </c>
      <c r="R66" s="83">
        <v>2</v>
      </c>
      <c r="S66" s="79">
        <v>232000</v>
      </c>
      <c r="T66" s="79">
        <f t="shared" si="2"/>
        <v>464000</v>
      </c>
      <c r="U66" s="74">
        <f t="shared" si="3"/>
        <v>519680.00000000006</v>
      </c>
      <c r="V66" s="95"/>
      <c r="W66" s="95">
        <v>2014</v>
      </c>
      <c r="X66" s="95"/>
      <c r="Y66" s="118"/>
      <c r="Z66" s="119"/>
      <c r="AA66" s="119"/>
    </row>
    <row r="67" spans="1:28" s="32" customFormat="1" ht="116.25" customHeight="1">
      <c r="A67" s="95" t="s">
        <v>250</v>
      </c>
      <c r="B67" s="95" t="s">
        <v>28</v>
      </c>
      <c r="C67" s="78" t="s">
        <v>251</v>
      </c>
      <c r="D67" s="80" t="s">
        <v>252</v>
      </c>
      <c r="E67" s="53" t="s">
        <v>253</v>
      </c>
      <c r="F67" s="71" t="s">
        <v>76</v>
      </c>
      <c r="G67" s="67" t="s">
        <v>77</v>
      </c>
      <c r="H67" s="72">
        <v>0</v>
      </c>
      <c r="I67" s="95">
        <v>750000000</v>
      </c>
      <c r="J67" s="73" t="s">
        <v>34</v>
      </c>
      <c r="K67" s="73" t="s">
        <v>91</v>
      </c>
      <c r="L67" s="68" t="s">
        <v>92</v>
      </c>
      <c r="M67" s="95" t="s">
        <v>37</v>
      </c>
      <c r="N67" s="77" t="s">
        <v>93</v>
      </c>
      <c r="O67" s="77" t="s">
        <v>68</v>
      </c>
      <c r="P67" s="95">
        <v>796</v>
      </c>
      <c r="Q67" s="80" t="s">
        <v>81</v>
      </c>
      <c r="R67" s="80">
        <v>1</v>
      </c>
      <c r="S67" s="79">
        <v>2900000</v>
      </c>
      <c r="T67" s="79">
        <f t="shared" si="2"/>
        <v>2900000</v>
      </c>
      <c r="U67" s="74">
        <f t="shared" si="3"/>
        <v>3248000.0000000005</v>
      </c>
      <c r="V67" s="95"/>
      <c r="W67" s="95">
        <v>2014</v>
      </c>
      <c r="X67" s="95"/>
      <c r="Y67" s="30"/>
      <c r="Z67" s="31"/>
      <c r="AA67" s="31"/>
    </row>
    <row r="68" spans="1:28" s="32" customFormat="1" ht="131.25" customHeight="1">
      <c r="A68" s="95" t="s">
        <v>254</v>
      </c>
      <c r="B68" s="95" t="s">
        <v>28</v>
      </c>
      <c r="C68" s="78" t="s">
        <v>255</v>
      </c>
      <c r="D68" s="52" t="s">
        <v>256</v>
      </c>
      <c r="E68" s="53" t="s">
        <v>257</v>
      </c>
      <c r="F68" s="71" t="s">
        <v>76</v>
      </c>
      <c r="G68" s="67" t="s">
        <v>77</v>
      </c>
      <c r="H68" s="72">
        <v>0</v>
      </c>
      <c r="I68" s="95">
        <v>750000000</v>
      </c>
      <c r="J68" s="73" t="s">
        <v>34</v>
      </c>
      <c r="K68" s="73" t="s">
        <v>91</v>
      </c>
      <c r="L68" s="68" t="s">
        <v>92</v>
      </c>
      <c r="M68" s="95" t="s">
        <v>37</v>
      </c>
      <c r="N68" s="77" t="s">
        <v>93</v>
      </c>
      <c r="O68" s="77" t="s">
        <v>68</v>
      </c>
      <c r="P68" s="95">
        <v>796</v>
      </c>
      <c r="Q68" s="54" t="s">
        <v>81</v>
      </c>
      <c r="R68" s="52">
        <v>1</v>
      </c>
      <c r="S68" s="79">
        <v>3420000</v>
      </c>
      <c r="T68" s="79">
        <f t="shared" si="2"/>
        <v>3420000</v>
      </c>
      <c r="U68" s="74">
        <f t="shared" si="3"/>
        <v>3830400.0000000005</v>
      </c>
      <c r="V68" s="95"/>
      <c r="W68" s="95">
        <v>2014</v>
      </c>
      <c r="X68" s="95"/>
      <c r="Y68" s="30"/>
      <c r="Z68" s="31"/>
      <c r="AA68" s="31"/>
    </row>
    <row r="69" spans="1:28" s="32" customFormat="1" ht="128.25" customHeight="1">
      <c r="A69" s="95" t="s">
        <v>258</v>
      </c>
      <c r="B69" s="95" t="s">
        <v>28</v>
      </c>
      <c r="C69" s="78" t="s">
        <v>259</v>
      </c>
      <c r="D69" s="52" t="s">
        <v>260</v>
      </c>
      <c r="E69" s="82" t="s">
        <v>261</v>
      </c>
      <c r="F69" s="71" t="s">
        <v>76</v>
      </c>
      <c r="G69" s="67" t="s">
        <v>77</v>
      </c>
      <c r="H69" s="72">
        <v>0</v>
      </c>
      <c r="I69" s="95">
        <v>750000000</v>
      </c>
      <c r="J69" s="73" t="s">
        <v>34</v>
      </c>
      <c r="K69" s="73" t="s">
        <v>91</v>
      </c>
      <c r="L69" s="68" t="s">
        <v>92</v>
      </c>
      <c r="M69" s="95" t="s">
        <v>37</v>
      </c>
      <c r="N69" s="77" t="s">
        <v>93</v>
      </c>
      <c r="O69" s="77" t="s">
        <v>68</v>
      </c>
      <c r="P69" s="95">
        <v>796</v>
      </c>
      <c r="Q69" s="80" t="s">
        <v>81</v>
      </c>
      <c r="R69" s="52">
        <v>2</v>
      </c>
      <c r="S69" s="85">
        <v>200000</v>
      </c>
      <c r="T69" s="79">
        <f t="shared" si="2"/>
        <v>400000</v>
      </c>
      <c r="U69" s="74">
        <f t="shared" si="3"/>
        <v>448000.00000000006</v>
      </c>
      <c r="V69" s="95"/>
      <c r="W69" s="95">
        <v>2014</v>
      </c>
      <c r="X69" s="95"/>
      <c r="Y69" s="36"/>
      <c r="Z69" s="31"/>
      <c r="AA69" s="31"/>
    </row>
    <row r="70" spans="1:28" s="58" customFormat="1" ht="123" customHeight="1">
      <c r="A70" s="95" t="s">
        <v>262</v>
      </c>
      <c r="B70" s="95" t="s">
        <v>28</v>
      </c>
      <c r="C70" s="78" t="s">
        <v>263</v>
      </c>
      <c r="D70" s="52" t="s">
        <v>226</v>
      </c>
      <c r="E70" s="52" t="s">
        <v>264</v>
      </c>
      <c r="F70" s="71" t="s">
        <v>76</v>
      </c>
      <c r="G70" s="67" t="s">
        <v>64</v>
      </c>
      <c r="H70" s="72">
        <v>0</v>
      </c>
      <c r="I70" s="95">
        <v>750000000</v>
      </c>
      <c r="J70" s="73" t="s">
        <v>34</v>
      </c>
      <c r="K70" s="73" t="s">
        <v>91</v>
      </c>
      <c r="L70" s="68" t="s">
        <v>92</v>
      </c>
      <c r="M70" s="95" t="s">
        <v>37</v>
      </c>
      <c r="N70" s="77" t="s">
        <v>93</v>
      </c>
      <c r="O70" s="77" t="s">
        <v>68</v>
      </c>
      <c r="P70" s="95">
        <v>796</v>
      </c>
      <c r="Q70" s="80" t="s">
        <v>81</v>
      </c>
      <c r="R70" s="52">
        <v>1</v>
      </c>
      <c r="S70" s="85">
        <v>1500000</v>
      </c>
      <c r="T70" s="79">
        <f t="shared" si="2"/>
        <v>1500000</v>
      </c>
      <c r="U70" s="74">
        <f t="shared" si="3"/>
        <v>1680000.0000000002</v>
      </c>
      <c r="V70" s="95"/>
      <c r="W70" s="95">
        <v>2014</v>
      </c>
      <c r="X70" s="95"/>
      <c r="Y70" s="122"/>
      <c r="Z70" s="123"/>
      <c r="AA70" s="123"/>
    </row>
    <row r="71" spans="1:28" s="17" customFormat="1" ht="102" customHeight="1">
      <c r="A71" s="95" t="s">
        <v>265</v>
      </c>
      <c r="B71" s="95" t="s">
        <v>28</v>
      </c>
      <c r="C71" s="76" t="s">
        <v>266</v>
      </c>
      <c r="D71" s="92" t="s">
        <v>267</v>
      </c>
      <c r="E71" s="100" t="s">
        <v>268</v>
      </c>
      <c r="F71" s="71" t="s">
        <v>76</v>
      </c>
      <c r="G71" s="67" t="s">
        <v>77</v>
      </c>
      <c r="H71" s="72">
        <v>0</v>
      </c>
      <c r="I71" s="95">
        <v>750000000</v>
      </c>
      <c r="J71" s="73" t="s">
        <v>34</v>
      </c>
      <c r="K71" s="73" t="s">
        <v>78</v>
      </c>
      <c r="L71" s="68" t="s">
        <v>79</v>
      </c>
      <c r="M71" s="95" t="s">
        <v>37</v>
      </c>
      <c r="N71" s="77" t="s">
        <v>169</v>
      </c>
      <c r="O71" s="77" t="s">
        <v>68</v>
      </c>
      <c r="P71" s="95">
        <v>796</v>
      </c>
      <c r="Q71" s="80" t="s">
        <v>81</v>
      </c>
      <c r="R71" s="99">
        <v>1</v>
      </c>
      <c r="S71" s="85">
        <v>872000</v>
      </c>
      <c r="T71" s="79">
        <f t="shared" si="2"/>
        <v>872000</v>
      </c>
      <c r="U71" s="74">
        <f t="shared" si="3"/>
        <v>976640.00000000012</v>
      </c>
      <c r="V71" s="95"/>
      <c r="W71" s="95">
        <v>2014</v>
      </c>
      <c r="X71" s="95"/>
      <c r="Y71" s="21"/>
      <c r="Z71" s="19"/>
      <c r="AA71" s="19"/>
    </row>
    <row r="72" spans="1:28" s="17" customFormat="1" ht="105.75" customHeight="1">
      <c r="A72" s="95" t="s">
        <v>269</v>
      </c>
      <c r="B72" s="95" t="s">
        <v>28</v>
      </c>
      <c r="C72" s="76" t="s">
        <v>187</v>
      </c>
      <c r="D72" s="80" t="s">
        <v>188</v>
      </c>
      <c r="E72" s="71" t="s">
        <v>189</v>
      </c>
      <c r="F72" s="71" t="s">
        <v>76</v>
      </c>
      <c r="G72" s="67" t="s">
        <v>77</v>
      </c>
      <c r="H72" s="72">
        <v>0</v>
      </c>
      <c r="I72" s="95">
        <v>750000000</v>
      </c>
      <c r="J72" s="73" t="s">
        <v>34</v>
      </c>
      <c r="K72" s="73" t="s">
        <v>78</v>
      </c>
      <c r="L72" s="68" t="s">
        <v>79</v>
      </c>
      <c r="M72" s="95" t="s">
        <v>37</v>
      </c>
      <c r="N72" s="77" t="s">
        <v>169</v>
      </c>
      <c r="O72" s="77" t="s">
        <v>68</v>
      </c>
      <c r="P72" s="95">
        <v>796</v>
      </c>
      <c r="Q72" s="80" t="s">
        <v>81</v>
      </c>
      <c r="R72" s="93">
        <v>1</v>
      </c>
      <c r="S72" s="85">
        <v>280000</v>
      </c>
      <c r="T72" s="79">
        <f t="shared" si="2"/>
        <v>280000</v>
      </c>
      <c r="U72" s="74">
        <f t="shared" si="3"/>
        <v>313600.00000000006</v>
      </c>
      <c r="V72" s="95"/>
      <c r="W72" s="95">
        <v>2014</v>
      </c>
      <c r="X72" s="95"/>
      <c r="Y72" s="21"/>
      <c r="Z72" s="19"/>
      <c r="AA72" s="19"/>
    </row>
    <row r="73" spans="1:28" s="40" customFormat="1" ht="112.5" customHeight="1">
      <c r="A73" s="95" t="s">
        <v>270</v>
      </c>
      <c r="B73" s="95" t="s">
        <v>28</v>
      </c>
      <c r="C73" s="77" t="s">
        <v>183</v>
      </c>
      <c r="D73" s="80" t="s">
        <v>184</v>
      </c>
      <c r="E73" s="71" t="s">
        <v>185</v>
      </c>
      <c r="F73" s="71" t="s">
        <v>76</v>
      </c>
      <c r="G73" s="67" t="s">
        <v>77</v>
      </c>
      <c r="H73" s="72">
        <v>0</v>
      </c>
      <c r="I73" s="95">
        <v>750000000</v>
      </c>
      <c r="J73" s="73" t="s">
        <v>34</v>
      </c>
      <c r="K73" s="73" t="s">
        <v>78</v>
      </c>
      <c r="L73" s="84" t="s">
        <v>79</v>
      </c>
      <c r="M73" s="95" t="s">
        <v>37</v>
      </c>
      <c r="N73" s="77" t="s">
        <v>169</v>
      </c>
      <c r="O73" s="77" t="s">
        <v>68</v>
      </c>
      <c r="P73" s="95">
        <v>796</v>
      </c>
      <c r="Q73" s="54" t="s">
        <v>271</v>
      </c>
      <c r="R73" s="93">
        <v>1</v>
      </c>
      <c r="S73" s="85">
        <v>700000</v>
      </c>
      <c r="T73" s="79">
        <f t="shared" si="2"/>
        <v>700000</v>
      </c>
      <c r="U73" s="74">
        <f t="shared" si="3"/>
        <v>784000.00000000012</v>
      </c>
      <c r="V73" s="95"/>
      <c r="W73" s="95">
        <v>2014</v>
      </c>
      <c r="X73" s="95"/>
      <c r="Y73" s="38"/>
      <c r="Z73" s="39"/>
      <c r="AA73" s="39"/>
    </row>
    <row r="74" spans="1:28" s="58" customFormat="1" ht="105" customHeight="1">
      <c r="A74" s="95" t="s">
        <v>272</v>
      </c>
      <c r="B74" s="95" t="s">
        <v>28</v>
      </c>
      <c r="C74" s="130" t="s">
        <v>273</v>
      </c>
      <c r="D74" s="71" t="s">
        <v>274</v>
      </c>
      <c r="E74" s="92" t="s">
        <v>275</v>
      </c>
      <c r="F74" s="71" t="s">
        <v>76</v>
      </c>
      <c r="G74" s="67" t="s">
        <v>77</v>
      </c>
      <c r="H74" s="72">
        <v>0</v>
      </c>
      <c r="I74" s="95">
        <v>750000000</v>
      </c>
      <c r="J74" s="73" t="s">
        <v>34</v>
      </c>
      <c r="K74" s="73" t="s">
        <v>91</v>
      </c>
      <c r="L74" s="68" t="s">
        <v>79</v>
      </c>
      <c r="M74" s="95" t="s">
        <v>37</v>
      </c>
      <c r="N74" s="77" t="s">
        <v>93</v>
      </c>
      <c r="O74" s="77" t="s">
        <v>68</v>
      </c>
      <c r="P74" s="95">
        <v>796</v>
      </c>
      <c r="Q74" s="80" t="s">
        <v>81</v>
      </c>
      <c r="R74" s="93">
        <v>1</v>
      </c>
      <c r="S74" s="85">
        <v>365625</v>
      </c>
      <c r="T74" s="79">
        <f t="shared" si="2"/>
        <v>365625</v>
      </c>
      <c r="U74" s="74">
        <f t="shared" si="3"/>
        <v>409500.00000000006</v>
      </c>
      <c r="V74" s="95"/>
      <c r="W74" s="95">
        <v>2014</v>
      </c>
      <c r="X74" s="95"/>
      <c r="Y74" s="122"/>
      <c r="Z74" s="123"/>
      <c r="AA74" s="123"/>
    </row>
    <row r="75" spans="1:28" s="58" customFormat="1" ht="105" customHeight="1">
      <c r="A75" s="95" t="s">
        <v>276</v>
      </c>
      <c r="B75" s="95" t="s">
        <v>28</v>
      </c>
      <c r="C75" s="76" t="s">
        <v>277</v>
      </c>
      <c r="D75" s="71" t="s">
        <v>278</v>
      </c>
      <c r="E75" s="100" t="s">
        <v>279</v>
      </c>
      <c r="F75" s="71" t="s">
        <v>76</v>
      </c>
      <c r="G75" s="67" t="s">
        <v>77</v>
      </c>
      <c r="H75" s="72">
        <v>0</v>
      </c>
      <c r="I75" s="95">
        <v>750000000</v>
      </c>
      <c r="J75" s="73" t="s">
        <v>34</v>
      </c>
      <c r="K75" s="73" t="s">
        <v>78</v>
      </c>
      <c r="L75" s="68" t="s">
        <v>79</v>
      </c>
      <c r="M75" s="95" t="s">
        <v>37</v>
      </c>
      <c r="N75" s="77" t="s">
        <v>169</v>
      </c>
      <c r="O75" s="77" t="s">
        <v>68</v>
      </c>
      <c r="P75" s="95">
        <v>796</v>
      </c>
      <c r="Q75" s="54" t="s">
        <v>81</v>
      </c>
      <c r="R75" s="89">
        <v>1</v>
      </c>
      <c r="S75" s="85">
        <v>600000</v>
      </c>
      <c r="T75" s="79">
        <f t="shared" si="2"/>
        <v>600000</v>
      </c>
      <c r="U75" s="74">
        <f t="shared" si="3"/>
        <v>672000.00000000012</v>
      </c>
      <c r="V75" s="95"/>
      <c r="W75" s="95">
        <v>2014</v>
      </c>
      <c r="X75" s="95"/>
      <c r="Y75" s="122"/>
      <c r="Z75" s="123"/>
      <c r="AA75" s="123"/>
    </row>
    <row r="76" spans="1:28" s="58" customFormat="1" ht="105.75" customHeight="1">
      <c r="A76" s="95" t="s">
        <v>280</v>
      </c>
      <c r="B76" s="95" t="s">
        <v>28</v>
      </c>
      <c r="C76" s="78" t="s">
        <v>191</v>
      </c>
      <c r="D76" s="71" t="s">
        <v>192</v>
      </c>
      <c r="E76" s="71" t="s">
        <v>193</v>
      </c>
      <c r="F76" s="71" t="s">
        <v>76</v>
      </c>
      <c r="G76" s="67" t="s">
        <v>77</v>
      </c>
      <c r="H76" s="72">
        <v>0.73</v>
      </c>
      <c r="I76" s="95">
        <v>750000000</v>
      </c>
      <c r="J76" s="73" t="s">
        <v>34</v>
      </c>
      <c r="K76" s="73" t="s">
        <v>91</v>
      </c>
      <c r="L76" s="68" t="s">
        <v>79</v>
      </c>
      <c r="M76" s="95" t="s">
        <v>37</v>
      </c>
      <c r="N76" s="77" t="s">
        <v>93</v>
      </c>
      <c r="O76" s="77" t="s">
        <v>68</v>
      </c>
      <c r="P76" s="95">
        <v>796</v>
      </c>
      <c r="Q76" s="80" t="s">
        <v>81</v>
      </c>
      <c r="R76" s="89">
        <v>1</v>
      </c>
      <c r="S76" s="79">
        <v>135000</v>
      </c>
      <c r="T76" s="79">
        <f t="shared" si="2"/>
        <v>135000</v>
      </c>
      <c r="U76" s="74">
        <f t="shared" si="3"/>
        <v>151200</v>
      </c>
      <c r="V76" s="95"/>
      <c r="W76" s="95">
        <v>2014</v>
      </c>
      <c r="X76" s="95"/>
      <c r="Y76" s="124"/>
      <c r="Z76" s="123"/>
      <c r="AA76" s="123"/>
    </row>
    <row r="77" spans="1:28" s="58" customFormat="1" ht="117" customHeight="1">
      <c r="A77" s="95" t="s">
        <v>281</v>
      </c>
      <c r="B77" s="95" t="s">
        <v>28</v>
      </c>
      <c r="C77" s="78" t="s">
        <v>191</v>
      </c>
      <c r="D77" s="71" t="s">
        <v>192</v>
      </c>
      <c r="E77" s="71" t="s">
        <v>193</v>
      </c>
      <c r="F77" s="71" t="s">
        <v>76</v>
      </c>
      <c r="G77" s="67" t="s">
        <v>77</v>
      </c>
      <c r="H77" s="72">
        <v>0.74</v>
      </c>
      <c r="I77" s="95">
        <v>750000000</v>
      </c>
      <c r="J77" s="73" t="s">
        <v>34</v>
      </c>
      <c r="K77" s="73" t="s">
        <v>91</v>
      </c>
      <c r="L77" s="68" t="s">
        <v>79</v>
      </c>
      <c r="M77" s="95" t="s">
        <v>37</v>
      </c>
      <c r="N77" s="77" t="s">
        <v>93</v>
      </c>
      <c r="O77" s="77" t="s">
        <v>68</v>
      </c>
      <c r="P77" s="95">
        <v>796</v>
      </c>
      <c r="Q77" s="56" t="s">
        <v>81</v>
      </c>
      <c r="R77" s="89">
        <v>1</v>
      </c>
      <c r="S77" s="79">
        <v>430000</v>
      </c>
      <c r="T77" s="79">
        <f t="shared" si="2"/>
        <v>430000</v>
      </c>
      <c r="U77" s="74">
        <f t="shared" si="3"/>
        <v>481600.00000000006</v>
      </c>
      <c r="V77" s="95"/>
      <c r="W77" s="95">
        <v>2014</v>
      </c>
      <c r="X77" s="95"/>
      <c r="Y77" s="124"/>
      <c r="Z77" s="123"/>
      <c r="AA77" s="123"/>
    </row>
    <row r="78" spans="1:28" s="58" customFormat="1" ht="116.25" customHeight="1">
      <c r="A78" s="95" t="s">
        <v>282</v>
      </c>
      <c r="B78" s="95" t="s">
        <v>28</v>
      </c>
      <c r="C78" s="78" t="s">
        <v>283</v>
      </c>
      <c r="D78" s="86" t="s">
        <v>284</v>
      </c>
      <c r="E78" s="86" t="s">
        <v>285</v>
      </c>
      <c r="F78" s="71" t="s">
        <v>76</v>
      </c>
      <c r="G78" s="67" t="s">
        <v>77</v>
      </c>
      <c r="H78" s="72">
        <v>0</v>
      </c>
      <c r="I78" s="95">
        <v>750000000</v>
      </c>
      <c r="J78" s="73" t="s">
        <v>34</v>
      </c>
      <c r="K78" s="73" t="s">
        <v>91</v>
      </c>
      <c r="L78" s="68" t="s">
        <v>92</v>
      </c>
      <c r="M78" s="95" t="s">
        <v>37</v>
      </c>
      <c r="N78" s="77" t="s">
        <v>93</v>
      </c>
      <c r="O78" s="77" t="s">
        <v>68</v>
      </c>
      <c r="P78" s="95">
        <v>796</v>
      </c>
      <c r="Q78" s="54" t="s">
        <v>81</v>
      </c>
      <c r="R78" s="71">
        <v>4</v>
      </c>
      <c r="S78" s="85">
        <v>200000</v>
      </c>
      <c r="T78" s="79">
        <f t="shared" si="2"/>
        <v>800000</v>
      </c>
      <c r="U78" s="74">
        <f t="shared" si="3"/>
        <v>896000.00000000012</v>
      </c>
      <c r="V78" s="95"/>
      <c r="W78" s="95">
        <v>2014</v>
      </c>
      <c r="X78" s="95"/>
      <c r="Y78" s="122"/>
      <c r="Z78" s="123"/>
      <c r="AA78" s="123"/>
    </row>
    <row r="79" spans="1:28" s="58" customFormat="1" ht="98.25" customHeight="1">
      <c r="A79" s="95" t="s">
        <v>286</v>
      </c>
      <c r="B79" s="95" t="s">
        <v>28</v>
      </c>
      <c r="C79" s="78" t="s">
        <v>287</v>
      </c>
      <c r="D79" s="86" t="s">
        <v>284</v>
      </c>
      <c r="E79" s="86" t="s">
        <v>288</v>
      </c>
      <c r="F79" s="71" t="s">
        <v>76</v>
      </c>
      <c r="G79" s="67" t="s">
        <v>77</v>
      </c>
      <c r="H79" s="72">
        <v>0</v>
      </c>
      <c r="I79" s="95">
        <v>750000000</v>
      </c>
      <c r="J79" s="73" t="s">
        <v>34</v>
      </c>
      <c r="K79" s="73" t="s">
        <v>91</v>
      </c>
      <c r="L79" s="68" t="s">
        <v>92</v>
      </c>
      <c r="M79" s="95" t="s">
        <v>37</v>
      </c>
      <c r="N79" s="77" t="s">
        <v>93</v>
      </c>
      <c r="O79" s="77" t="s">
        <v>68</v>
      </c>
      <c r="P79" s="95">
        <v>796</v>
      </c>
      <c r="Q79" s="80" t="s">
        <v>81</v>
      </c>
      <c r="R79" s="71">
        <v>8</v>
      </c>
      <c r="S79" s="85">
        <v>180000</v>
      </c>
      <c r="T79" s="79">
        <f t="shared" si="2"/>
        <v>1440000</v>
      </c>
      <c r="U79" s="74">
        <f t="shared" si="3"/>
        <v>1612800.0000000002</v>
      </c>
      <c r="V79" s="95"/>
      <c r="W79" s="95">
        <v>2014</v>
      </c>
      <c r="X79" s="95"/>
      <c r="Y79" s="122"/>
      <c r="Z79" s="123"/>
      <c r="AA79" s="123"/>
    </row>
    <row r="80" spans="1:28" s="32" customFormat="1" ht="102.75" customHeight="1">
      <c r="A80" s="95" t="s">
        <v>289</v>
      </c>
      <c r="B80" s="95" t="s">
        <v>28</v>
      </c>
      <c r="C80" s="78" t="s">
        <v>290</v>
      </c>
      <c r="D80" s="87" t="s">
        <v>284</v>
      </c>
      <c r="E80" s="80" t="s">
        <v>291</v>
      </c>
      <c r="F80" s="71" t="s">
        <v>292</v>
      </c>
      <c r="G80" s="67" t="s">
        <v>77</v>
      </c>
      <c r="H80" s="72">
        <v>0</v>
      </c>
      <c r="I80" s="95">
        <v>750000000</v>
      </c>
      <c r="J80" s="73" t="s">
        <v>34</v>
      </c>
      <c r="K80" s="73" t="s">
        <v>91</v>
      </c>
      <c r="L80" s="68" t="s">
        <v>293</v>
      </c>
      <c r="M80" s="95" t="s">
        <v>37</v>
      </c>
      <c r="N80" s="77" t="s">
        <v>93</v>
      </c>
      <c r="O80" s="77" t="s">
        <v>68</v>
      </c>
      <c r="P80" s="95">
        <v>796</v>
      </c>
      <c r="Q80" s="88" t="s">
        <v>81</v>
      </c>
      <c r="R80" s="89">
        <v>6</v>
      </c>
      <c r="S80" s="81">
        <v>12600</v>
      </c>
      <c r="T80" s="79">
        <f>R80*S80</f>
        <v>75600</v>
      </c>
      <c r="U80" s="74">
        <f t="shared" si="3"/>
        <v>84672.000000000015</v>
      </c>
      <c r="V80" s="95"/>
      <c r="W80" s="95">
        <v>2014</v>
      </c>
      <c r="X80" s="95"/>
      <c r="Z80" s="33"/>
      <c r="AA80" s="31"/>
      <c r="AB80" s="31"/>
    </row>
    <row r="81" spans="1:28" s="17" customFormat="1" ht="124.5" customHeight="1">
      <c r="A81" s="95" t="s">
        <v>294</v>
      </c>
      <c r="B81" s="95" t="s">
        <v>28</v>
      </c>
      <c r="C81" s="78" t="s">
        <v>295</v>
      </c>
      <c r="D81" s="71" t="s">
        <v>296</v>
      </c>
      <c r="E81" s="71" t="s">
        <v>297</v>
      </c>
      <c r="F81" s="71" t="s">
        <v>76</v>
      </c>
      <c r="G81" s="67" t="s">
        <v>77</v>
      </c>
      <c r="H81" s="72">
        <v>0</v>
      </c>
      <c r="I81" s="95">
        <v>750000000</v>
      </c>
      <c r="J81" s="73" t="s">
        <v>34</v>
      </c>
      <c r="K81" s="73" t="s">
        <v>91</v>
      </c>
      <c r="L81" s="68" t="s">
        <v>298</v>
      </c>
      <c r="M81" s="95" t="s">
        <v>37</v>
      </c>
      <c r="N81" s="77" t="s">
        <v>93</v>
      </c>
      <c r="O81" s="77" t="s">
        <v>68</v>
      </c>
      <c r="P81" s="95">
        <v>796</v>
      </c>
      <c r="Q81" s="71" t="s">
        <v>81</v>
      </c>
      <c r="R81" s="71">
        <v>2</v>
      </c>
      <c r="S81" s="79">
        <v>880608.55</v>
      </c>
      <c r="T81" s="79">
        <f>R81*S81</f>
        <v>1761217.1</v>
      </c>
      <c r="U81" s="74">
        <f>T81*1.12</f>
        <v>1972563.1520000002</v>
      </c>
      <c r="V81" s="95"/>
      <c r="W81" s="95">
        <v>2014</v>
      </c>
      <c r="X81" s="95"/>
      <c r="Z81" s="18"/>
      <c r="AA81" s="19"/>
      <c r="AB81" s="19"/>
    </row>
    <row r="82" spans="1:28" s="32" customFormat="1" ht="114.75" customHeight="1">
      <c r="A82" s="95" t="s">
        <v>299</v>
      </c>
      <c r="B82" s="95" t="s">
        <v>28</v>
      </c>
      <c r="C82" s="78" t="s">
        <v>300</v>
      </c>
      <c r="D82" s="71" t="s">
        <v>301</v>
      </c>
      <c r="E82" s="71" t="s">
        <v>302</v>
      </c>
      <c r="F82" s="71" t="s">
        <v>292</v>
      </c>
      <c r="G82" s="67" t="s">
        <v>77</v>
      </c>
      <c r="H82" s="72">
        <v>0.5</v>
      </c>
      <c r="I82" s="95">
        <v>750000000</v>
      </c>
      <c r="J82" s="73" t="s">
        <v>34</v>
      </c>
      <c r="K82" s="73" t="s">
        <v>91</v>
      </c>
      <c r="L82" s="68" t="s">
        <v>293</v>
      </c>
      <c r="M82" s="95" t="s">
        <v>37</v>
      </c>
      <c r="N82" s="77" t="s">
        <v>93</v>
      </c>
      <c r="O82" s="77" t="s">
        <v>68</v>
      </c>
      <c r="P82" s="95">
        <v>796</v>
      </c>
      <c r="Q82" s="71" t="s">
        <v>81</v>
      </c>
      <c r="R82" s="71">
        <v>100</v>
      </c>
      <c r="S82" s="79">
        <v>4500</v>
      </c>
      <c r="T82" s="79">
        <f t="shared" ref="T82:T94" si="4">R82*S82</f>
        <v>450000</v>
      </c>
      <c r="U82" s="74">
        <f t="shared" si="3"/>
        <v>504000.00000000006</v>
      </c>
      <c r="V82" s="95"/>
      <c r="W82" s="95">
        <v>2014</v>
      </c>
      <c r="X82" s="95"/>
      <c r="Z82" s="30"/>
      <c r="AA82" s="31"/>
      <c r="AB82" s="31"/>
    </row>
    <row r="83" spans="1:28" s="32" customFormat="1" ht="114.75" customHeight="1">
      <c r="A83" s="95" t="s">
        <v>303</v>
      </c>
      <c r="B83" s="95" t="s">
        <v>28</v>
      </c>
      <c r="C83" s="78" t="s">
        <v>304</v>
      </c>
      <c r="D83" s="71" t="s">
        <v>305</v>
      </c>
      <c r="E83" s="71" t="s">
        <v>306</v>
      </c>
      <c r="F83" s="71" t="s">
        <v>292</v>
      </c>
      <c r="G83" s="67" t="s">
        <v>77</v>
      </c>
      <c r="H83" s="72">
        <v>0</v>
      </c>
      <c r="I83" s="95">
        <v>750000000</v>
      </c>
      <c r="J83" s="73" t="s">
        <v>34</v>
      </c>
      <c r="K83" s="73" t="s">
        <v>91</v>
      </c>
      <c r="L83" s="68" t="s">
        <v>293</v>
      </c>
      <c r="M83" s="95" t="s">
        <v>37</v>
      </c>
      <c r="N83" s="77" t="s">
        <v>93</v>
      </c>
      <c r="O83" s="77" t="s">
        <v>68</v>
      </c>
      <c r="P83" s="95">
        <v>796</v>
      </c>
      <c r="Q83" s="71" t="s">
        <v>81</v>
      </c>
      <c r="R83" s="71">
        <v>1</v>
      </c>
      <c r="S83" s="79">
        <v>890000</v>
      </c>
      <c r="T83" s="79">
        <f t="shared" si="4"/>
        <v>890000</v>
      </c>
      <c r="U83" s="74">
        <f t="shared" si="3"/>
        <v>996800.00000000012</v>
      </c>
      <c r="V83" s="95"/>
      <c r="W83" s="95">
        <v>2014</v>
      </c>
      <c r="X83" s="95"/>
      <c r="Z83" s="30"/>
      <c r="AA83" s="31"/>
      <c r="AB83" s="31"/>
    </row>
    <row r="84" spans="1:28" s="58" customFormat="1" ht="108" customHeight="1">
      <c r="A84" s="95" t="s">
        <v>307</v>
      </c>
      <c r="B84" s="95" t="s">
        <v>28</v>
      </c>
      <c r="C84" s="102" t="s">
        <v>308</v>
      </c>
      <c r="D84" s="80" t="s">
        <v>159</v>
      </c>
      <c r="E84" s="80" t="s">
        <v>309</v>
      </c>
      <c r="F84" s="71" t="s">
        <v>292</v>
      </c>
      <c r="G84" s="67" t="s">
        <v>64</v>
      </c>
      <c r="H84" s="72">
        <v>0</v>
      </c>
      <c r="I84" s="95">
        <v>750000000</v>
      </c>
      <c r="J84" s="73" t="s">
        <v>34</v>
      </c>
      <c r="K84" s="73" t="s">
        <v>91</v>
      </c>
      <c r="L84" s="68" t="s">
        <v>293</v>
      </c>
      <c r="M84" s="95" t="s">
        <v>37</v>
      </c>
      <c r="N84" s="77" t="s">
        <v>93</v>
      </c>
      <c r="O84" s="77" t="s">
        <v>68</v>
      </c>
      <c r="P84" s="95">
        <v>796</v>
      </c>
      <c r="Q84" s="80" t="s">
        <v>81</v>
      </c>
      <c r="R84" s="80">
        <v>1</v>
      </c>
      <c r="S84" s="81">
        <v>8100000</v>
      </c>
      <c r="T84" s="79">
        <f t="shared" si="4"/>
        <v>8100000</v>
      </c>
      <c r="U84" s="74">
        <f t="shared" si="3"/>
        <v>9072000</v>
      </c>
      <c r="V84" s="95"/>
      <c r="W84" s="95">
        <v>2014</v>
      </c>
      <c r="X84" s="95"/>
      <c r="Z84" s="125"/>
      <c r="AA84" s="123"/>
      <c r="AB84" s="123"/>
    </row>
    <row r="85" spans="1:28" s="58" customFormat="1" ht="110.25" customHeight="1">
      <c r="A85" s="95" t="s">
        <v>310</v>
      </c>
      <c r="B85" s="95" t="s">
        <v>28</v>
      </c>
      <c r="C85" s="78" t="s">
        <v>311</v>
      </c>
      <c r="D85" s="71" t="s">
        <v>312</v>
      </c>
      <c r="E85" s="71" t="s">
        <v>313</v>
      </c>
      <c r="F85" s="71" t="s">
        <v>292</v>
      </c>
      <c r="G85" s="67" t="s">
        <v>77</v>
      </c>
      <c r="H85" s="72">
        <v>0</v>
      </c>
      <c r="I85" s="95">
        <v>750000000</v>
      </c>
      <c r="J85" s="73" t="s">
        <v>34</v>
      </c>
      <c r="K85" s="73" t="s">
        <v>91</v>
      </c>
      <c r="L85" s="68" t="s">
        <v>293</v>
      </c>
      <c r="M85" s="95" t="s">
        <v>37</v>
      </c>
      <c r="N85" s="77" t="s">
        <v>93</v>
      </c>
      <c r="O85" s="77" t="s">
        <v>68</v>
      </c>
      <c r="P85" s="95">
        <v>796</v>
      </c>
      <c r="Q85" s="80" t="s">
        <v>81</v>
      </c>
      <c r="R85" s="80">
        <v>1</v>
      </c>
      <c r="S85" s="85">
        <v>1000000</v>
      </c>
      <c r="T85" s="79">
        <f t="shared" si="4"/>
        <v>1000000</v>
      </c>
      <c r="U85" s="74">
        <f t="shared" si="3"/>
        <v>1120000</v>
      </c>
      <c r="V85" s="95"/>
      <c r="W85" s="95">
        <v>2014</v>
      </c>
      <c r="X85" s="95"/>
      <c r="Z85" s="122"/>
      <c r="AA85" s="123"/>
      <c r="AB85" s="123"/>
    </row>
    <row r="86" spans="1:28" s="32" customFormat="1" ht="101.25" customHeight="1">
      <c r="A86" s="95" t="s">
        <v>314</v>
      </c>
      <c r="B86" s="95" t="s">
        <v>28</v>
      </c>
      <c r="C86" s="78" t="s">
        <v>315</v>
      </c>
      <c r="D86" s="71" t="s">
        <v>316</v>
      </c>
      <c r="E86" s="71" t="s">
        <v>317</v>
      </c>
      <c r="F86" s="71" t="s">
        <v>292</v>
      </c>
      <c r="G86" s="67" t="s">
        <v>77</v>
      </c>
      <c r="H86" s="72">
        <v>0</v>
      </c>
      <c r="I86" s="95">
        <v>750000000</v>
      </c>
      <c r="J86" s="73" t="s">
        <v>34</v>
      </c>
      <c r="K86" s="73" t="s">
        <v>91</v>
      </c>
      <c r="L86" s="68" t="s">
        <v>293</v>
      </c>
      <c r="M86" s="95" t="s">
        <v>37</v>
      </c>
      <c r="N86" s="77" t="s">
        <v>93</v>
      </c>
      <c r="O86" s="77" t="s">
        <v>68</v>
      </c>
      <c r="P86" s="95">
        <v>796</v>
      </c>
      <c r="Q86" s="80" t="s">
        <v>81</v>
      </c>
      <c r="R86" s="94">
        <v>1</v>
      </c>
      <c r="S86" s="79">
        <v>2950000</v>
      </c>
      <c r="T86" s="79">
        <f t="shared" si="4"/>
        <v>2950000</v>
      </c>
      <c r="U86" s="74">
        <f t="shared" si="3"/>
        <v>3304000.0000000005</v>
      </c>
      <c r="V86" s="95"/>
      <c r="W86" s="95">
        <v>2014</v>
      </c>
      <c r="X86" s="95"/>
      <c r="Z86" s="34"/>
      <c r="AA86" s="31"/>
      <c r="AB86" s="31"/>
    </row>
    <row r="87" spans="1:28" s="58" customFormat="1" ht="112.5" customHeight="1">
      <c r="A87" s="95" t="s">
        <v>318</v>
      </c>
      <c r="B87" s="95" t="s">
        <v>28</v>
      </c>
      <c r="C87" s="103" t="s">
        <v>319</v>
      </c>
      <c r="D87" s="82" t="s">
        <v>320</v>
      </c>
      <c r="E87" s="71" t="s">
        <v>321</v>
      </c>
      <c r="F87" s="71" t="s">
        <v>292</v>
      </c>
      <c r="G87" s="67" t="s">
        <v>64</v>
      </c>
      <c r="H87" s="72">
        <v>0</v>
      </c>
      <c r="I87" s="95">
        <v>750000000</v>
      </c>
      <c r="J87" s="73" t="s">
        <v>34</v>
      </c>
      <c r="K87" s="73" t="s">
        <v>91</v>
      </c>
      <c r="L87" s="68" t="s">
        <v>293</v>
      </c>
      <c r="M87" s="95" t="s">
        <v>37</v>
      </c>
      <c r="N87" s="77" t="s">
        <v>93</v>
      </c>
      <c r="O87" s="77" t="s">
        <v>68</v>
      </c>
      <c r="P87" s="95">
        <v>796</v>
      </c>
      <c r="Q87" s="80" t="s">
        <v>81</v>
      </c>
      <c r="R87" s="71">
        <v>1</v>
      </c>
      <c r="S87" s="79">
        <v>3900000</v>
      </c>
      <c r="T87" s="79">
        <f t="shared" si="4"/>
        <v>3900000</v>
      </c>
      <c r="U87" s="74">
        <f t="shared" si="3"/>
        <v>4368000</v>
      </c>
      <c r="V87" s="95"/>
      <c r="W87" s="95">
        <v>2014</v>
      </c>
      <c r="X87" s="95"/>
      <c r="Z87" s="124"/>
      <c r="AA87" s="123"/>
      <c r="AB87" s="123"/>
    </row>
    <row r="88" spans="1:28" s="58" customFormat="1" ht="112.5" customHeight="1">
      <c r="A88" s="95" t="s">
        <v>322</v>
      </c>
      <c r="B88" s="95" t="s">
        <v>28</v>
      </c>
      <c r="C88" s="78" t="s">
        <v>243</v>
      </c>
      <c r="D88" s="54" t="s">
        <v>244</v>
      </c>
      <c r="E88" s="53" t="s">
        <v>245</v>
      </c>
      <c r="F88" s="71" t="s">
        <v>292</v>
      </c>
      <c r="G88" s="67" t="s">
        <v>64</v>
      </c>
      <c r="H88" s="72">
        <v>0</v>
      </c>
      <c r="I88" s="95">
        <v>750000000</v>
      </c>
      <c r="J88" s="73" t="s">
        <v>34</v>
      </c>
      <c r="K88" s="73" t="s">
        <v>91</v>
      </c>
      <c r="L88" s="68" t="s">
        <v>293</v>
      </c>
      <c r="M88" s="95" t="s">
        <v>37</v>
      </c>
      <c r="N88" s="77" t="s">
        <v>93</v>
      </c>
      <c r="O88" s="77" t="s">
        <v>68</v>
      </c>
      <c r="P88" s="95">
        <v>796</v>
      </c>
      <c r="Q88" s="80" t="s">
        <v>81</v>
      </c>
      <c r="R88" s="94">
        <v>1</v>
      </c>
      <c r="S88" s="85">
        <v>3000000</v>
      </c>
      <c r="T88" s="79">
        <f t="shared" si="4"/>
        <v>3000000</v>
      </c>
      <c r="U88" s="74">
        <f t="shared" si="3"/>
        <v>3360000.0000000005</v>
      </c>
      <c r="V88" s="95"/>
      <c r="W88" s="95">
        <v>2014</v>
      </c>
      <c r="X88" s="95"/>
      <c r="Z88" s="122"/>
      <c r="AA88" s="123"/>
      <c r="AB88" s="123"/>
    </row>
    <row r="89" spans="1:28" s="32" customFormat="1" ht="113.25" customHeight="1">
      <c r="A89" s="95" t="s">
        <v>323</v>
      </c>
      <c r="B89" s="95" t="s">
        <v>28</v>
      </c>
      <c r="C89" s="78" t="s">
        <v>324</v>
      </c>
      <c r="D89" s="71" t="s">
        <v>325</v>
      </c>
      <c r="E89" s="71" t="s">
        <v>326</v>
      </c>
      <c r="F89" s="71" t="s">
        <v>292</v>
      </c>
      <c r="G89" s="67" t="s">
        <v>64</v>
      </c>
      <c r="H89" s="72">
        <v>0</v>
      </c>
      <c r="I89" s="95">
        <v>750000000</v>
      </c>
      <c r="J89" s="73" t="s">
        <v>34</v>
      </c>
      <c r="K89" s="73" t="s">
        <v>91</v>
      </c>
      <c r="L89" s="68" t="s">
        <v>293</v>
      </c>
      <c r="M89" s="95" t="s">
        <v>37</v>
      </c>
      <c r="N89" s="77" t="s">
        <v>93</v>
      </c>
      <c r="O89" s="77" t="s">
        <v>68</v>
      </c>
      <c r="P89" s="95">
        <v>796</v>
      </c>
      <c r="Q89" s="71" t="s">
        <v>81</v>
      </c>
      <c r="R89" s="71">
        <v>1</v>
      </c>
      <c r="S89" s="79">
        <v>2850000</v>
      </c>
      <c r="T89" s="79">
        <f t="shared" si="4"/>
        <v>2850000</v>
      </c>
      <c r="U89" s="74">
        <f t="shared" si="3"/>
        <v>3192000.0000000005</v>
      </c>
      <c r="V89" s="95"/>
      <c r="W89" s="95">
        <v>2014</v>
      </c>
      <c r="X89" s="95"/>
      <c r="Z89" s="30"/>
      <c r="AA89" s="31"/>
      <c r="AB89" s="31"/>
    </row>
    <row r="90" spans="1:28" s="32" customFormat="1" ht="115.5" customHeight="1">
      <c r="A90" s="95" t="s">
        <v>327</v>
      </c>
      <c r="B90" s="95" t="s">
        <v>28</v>
      </c>
      <c r="C90" s="78" t="s">
        <v>328</v>
      </c>
      <c r="D90" s="87" t="s">
        <v>329</v>
      </c>
      <c r="E90" s="80" t="s">
        <v>330</v>
      </c>
      <c r="F90" s="71" t="s">
        <v>292</v>
      </c>
      <c r="G90" s="67" t="s">
        <v>64</v>
      </c>
      <c r="H90" s="72">
        <v>0.5</v>
      </c>
      <c r="I90" s="95">
        <v>750000000</v>
      </c>
      <c r="J90" s="73" t="s">
        <v>34</v>
      </c>
      <c r="K90" s="73" t="s">
        <v>91</v>
      </c>
      <c r="L90" s="68" t="s">
        <v>293</v>
      </c>
      <c r="M90" s="95" t="s">
        <v>37</v>
      </c>
      <c r="N90" s="77" t="s">
        <v>93</v>
      </c>
      <c r="O90" s="77" t="s">
        <v>68</v>
      </c>
      <c r="P90" s="95">
        <v>796</v>
      </c>
      <c r="Q90" s="88" t="s">
        <v>81</v>
      </c>
      <c r="R90" s="89">
        <v>5</v>
      </c>
      <c r="S90" s="79">
        <v>1300000</v>
      </c>
      <c r="T90" s="79">
        <f t="shared" si="4"/>
        <v>6500000</v>
      </c>
      <c r="U90" s="74">
        <f t="shared" si="3"/>
        <v>7280000.0000000009</v>
      </c>
      <c r="V90" s="95" t="s">
        <v>99</v>
      </c>
      <c r="W90" s="95">
        <v>2014</v>
      </c>
      <c r="X90" s="95"/>
      <c r="Z90" s="30"/>
      <c r="AA90" s="31"/>
      <c r="AB90" s="31"/>
    </row>
    <row r="91" spans="1:28" s="32" customFormat="1" ht="114" customHeight="1">
      <c r="A91" s="95" t="s">
        <v>331</v>
      </c>
      <c r="B91" s="95" t="s">
        <v>28</v>
      </c>
      <c r="C91" s="78" t="s">
        <v>332</v>
      </c>
      <c r="D91" s="87" t="s">
        <v>329</v>
      </c>
      <c r="E91" s="80" t="s">
        <v>333</v>
      </c>
      <c r="F91" s="71" t="s">
        <v>292</v>
      </c>
      <c r="G91" s="67" t="s">
        <v>64</v>
      </c>
      <c r="H91" s="72">
        <v>0.5</v>
      </c>
      <c r="I91" s="95">
        <v>750000000</v>
      </c>
      <c r="J91" s="73" t="s">
        <v>34</v>
      </c>
      <c r="K91" s="73" t="s">
        <v>91</v>
      </c>
      <c r="L91" s="68" t="s">
        <v>293</v>
      </c>
      <c r="M91" s="95" t="s">
        <v>37</v>
      </c>
      <c r="N91" s="77" t="s">
        <v>93</v>
      </c>
      <c r="O91" s="77" t="s">
        <v>68</v>
      </c>
      <c r="P91" s="95">
        <v>796</v>
      </c>
      <c r="Q91" s="88" t="s">
        <v>81</v>
      </c>
      <c r="R91" s="89">
        <v>5</v>
      </c>
      <c r="S91" s="79">
        <v>1500000</v>
      </c>
      <c r="T91" s="79">
        <f t="shared" si="4"/>
        <v>7500000</v>
      </c>
      <c r="U91" s="74">
        <f t="shared" si="3"/>
        <v>8400000</v>
      </c>
      <c r="V91" s="95" t="s">
        <v>99</v>
      </c>
      <c r="W91" s="95">
        <v>2014</v>
      </c>
      <c r="X91" s="95"/>
      <c r="Z91" s="30"/>
      <c r="AA91" s="31"/>
      <c r="AB91" s="31"/>
    </row>
    <row r="92" spans="1:28" s="17" customFormat="1" ht="133.5" customHeight="1">
      <c r="A92" s="95" t="s">
        <v>334</v>
      </c>
      <c r="B92" s="95" t="s">
        <v>28</v>
      </c>
      <c r="C92" s="76" t="s">
        <v>335</v>
      </c>
      <c r="D92" s="71" t="s">
        <v>336</v>
      </c>
      <c r="E92" s="71" t="s">
        <v>337</v>
      </c>
      <c r="F92" s="71" t="s">
        <v>292</v>
      </c>
      <c r="G92" s="67" t="s">
        <v>77</v>
      </c>
      <c r="H92" s="72">
        <v>0</v>
      </c>
      <c r="I92" s="95">
        <v>750000000</v>
      </c>
      <c r="J92" s="73" t="s">
        <v>34</v>
      </c>
      <c r="K92" s="73" t="s">
        <v>78</v>
      </c>
      <c r="L92" s="68" t="s">
        <v>338</v>
      </c>
      <c r="M92" s="95" t="s">
        <v>37</v>
      </c>
      <c r="N92" s="77" t="s">
        <v>169</v>
      </c>
      <c r="O92" s="77" t="s">
        <v>68</v>
      </c>
      <c r="P92" s="95">
        <v>796</v>
      </c>
      <c r="Q92" s="71" t="s">
        <v>81</v>
      </c>
      <c r="R92" s="89">
        <v>2</v>
      </c>
      <c r="S92" s="79">
        <v>215000</v>
      </c>
      <c r="T92" s="79">
        <f t="shared" si="4"/>
        <v>430000</v>
      </c>
      <c r="U92" s="74">
        <f t="shared" si="3"/>
        <v>481600.00000000006</v>
      </c>
      <c r="V92" s="95"/>
      <c r="W92" s="95">
        <v>2014</v>
      </c>
      <c r="X92" s="95"/>
      <c r="Z92" s="18"/>
      <c r="AA92" s="19"/>
      <c r="AB92" s="19"/>
    </row>
    <row r="93" spans="1:28" s="17" customFormat="1" ht="122.25" customHeight="1">
      <c r="A93" s="95" t="s">
        <v>339</v>
      </c>
      <c r="B93" s="95" t="s">
        <v>28</v>
      </c>
      <c r="C93" s="76" t="s">
        <v>340</v>
      </c>
      <c r="D93" s="71" t="s">
        <v>196</v>
      </c>
      <c r="E93" s="71" t="s">
        <v>341</v>
      </c>
      <c r="F93" s="71" t="s">
        <v>292</v>
      </c>
      <c r="G93" s="67" t="s">
        <v>77</v>
      </c>
      <c r="H93" s="72">
        <v>0</v>
      </c>
      <c r="I93" s="95">
        <v>750000000</v>
      </c>
      <c r="J93" s="73" t="s">
        <v>34</v>
      </c>
      <c r="K93" s="73" t="s">
        <v>78</v>
      </c>
      <c r="L93" s="68" t="s">
        <v>338</v>
      </c>
      <c r="M93" s="95" t="s">
        <v>37</v>
      </c>
      <c r="N93" s="77" t="s">
        <v>169</v>
      </c>
      <c r="O93" s="77" t="s">
        <v>68</v>
      </c>
      <c r="P93" s="95">
        <v>796</v>
      </c>
      <c r="Q93" s="71" t="s">
        <v>81</v>
      </c>
      <c r="R93" s="89">
        <v>1</v>
      </c>
      <c r="S93" s="79">
        <v>374500</v>
      </c>
      <c r="T93" s="79">
        <f t="shared" si="4"/>
        <v>374500</v>
      </c>
      <c r="U93" s="74">
        <f t="shared" si="3"/>
        <v>419440.00000000006</v>
      </c>
      <c r="V93" s="95"/>
      <c r="W93" s="95">
        <v>2014</v>
      </c>
      <c r="X93" s="95"/>
      <c r="Z93" s="18"/>
      <c r="AA93" s="19"/>
      <c r="AB93" s="19"/>
    </row>
    <row r="94" spans="1:28" s="32" customFormat="1" ht="111" customHeight="1">
      <c r="A94" s="95" t="s">
        <v>342</v>
      </c>
      <c r="B94" s="95" t="s">
        <v>28</v>
      </c>
      <c r="C94" s="78" t="s">
        <v>158</v>
      </c>
      <c r="D94" s="71" t="s">
        <v>159</v>
      </c>
      <c r="E94" s="71" t="s">
        <v>160</v>
      </c>
      <c r="F94" s="71" t="s">
        <v>292</v>
      </c>
      <c r="G94" s="67" t="s">
        <v>64</v>
      </c>
      <c r="H94" s="72">
        <v>0</v>
      </c>
      <c r="I94" s="95">
        <v>750000000</v>
      </c>
      <c r="J94" s="73" t="s">
        <v>34</v>
      </c>
      <c r="K94" s="73" t="s">
        <v>91</v>
      </c>
      <c r="L94" s="68" t="s">
        <v>293</v>
      </c>
      <c r="M94" s="95" t="s">
        <v>37</v>
      </c>
      <c r="N94" s="77" t="s">
        <v>93</v>
      </c>
      <c r="O94" s="77" t="s">
        <v>68</v>
      </c>
      <c r="P94" s="95">
        <v>796</v>
      </c>
      <c r="Q94" s="71" t="s">
        <v>81</v>
      </c>
      <c r="R94" s="71">
        <v>1</v>
      </c>
      <c r="S94" s="85">
        <v>5250000</v>
      </c>
      <c r="T94" s="79">
        <f t="shared" si="4"/>
        <v>5250000</v>
      </c>
      <c r="U94" s="74">
        <f t="shared" si="3"/>
        <v>5880000.0000000009</v>
      </c>
      <c r="V94" s="95"/>
      <c r="W94" s="95">
        <v>2014</v>
      </c>
      <c r="X94" s="95"/>
      <c r="Z94" s="36"/>
      <c r="AA94" s="31"/>
      <c r="AB94" s="31"/>
    </row>
    <row r="95" spans="1:28">
      <c r="A95" s="281" t="s">
        <v>343</v>
      </c>
      <c r="B95" s="281"/>
      <c r="C95" s="281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7">
        <f>SUM(T9:T94)</f>
        <v>1938788584.0250001</v>
      </c>
      <c r="U95" s="97">
        <f>SUM(U9:U94)</f>
        <v>2171443214.1192002</v>
      </c>
      <c r="V95" s="95"/>
      <c r="W95" s="95"/>
      <c r="X95" s="95"/>
      <c r="Y95" s="211"/>
      <c r="Z95" s="211"/>
      <c r="AA95" s="211"/>
      <c r="AB95" s="211"/>
    </row>
    <row r="96" spans="1:28">
      <c r="A96" s="286" t="s">
        <v>344</v>
      </c>
      <c r="B96" s="286"/>
      <c r="C96" s="286"/>
      <c r="D96" s="286"/>
      <c r="E96" s="286"/>
      <c r="F96" s="286"/>
      <c r="G96" s="286"/>
      <c r="H96" s="286"/>
      <c r="I96" s="286"/>
      <c r="J96" s="286"/>
      <c r="K96" s="286"/>
      <c r="L96" s="286"/>
      <c r="M96" s="286"/>
      <c r="N96" s="286"/>
      <c r="O96" s="286"/>
      <c r="P96" s="286"/>
      <c r="Q96" s="286"/>
      <c r="R96" s="286"/>
      <c r="S96" s="286"/>
      <c r="T96" s="286"/>
      <c r="U96" s="286"/>
      <c r="V96" s="286"/>
      <c r="W96" s="286"/>
      <c r="X96" s="286"/>
      <c r="Y96" s="211"/>
      <c r="Z96" s="211"/>
      <c r="AA96" s="211"/>
      <c r="AB96" s="211"/>
    </row>
    <row r="97" spans="1:24" ht="82.5" customHeight="1">
      <c r="A97" s="66" t="s">
        <v>345</v>
      </c>
      <c r="B97" s="66" t="s">
        <v>28</v>
      </c>
      <c r="C97" s="213" t="s">
        <v>346</v>
      </c>
      <c r="D97" s="66" t="s">
        <v>347</v>
      </c>
      <c r="E97" s="66" t="s">
        <v>348</v>
      </c>
      <c r="F97" s="66" t="s">
        <v>349</v>
      </c>
      <c r="G97" s="67" t="s">
        <v>64</v>
      </c>
      <c r="H97" s="214">
        <v>0.5</v>
      </c>
      <c r="I97" s="66">
        <v>750000000</v>
      </c>
      <c r="J97" s="215" t="s">
        <v>34</v>
      </c>
      <c r="K97" s="104" t="s">
        <v>350</v>
      </c>
      <c r="L97" s="68" t="s">
        <v>351</v>
      </c>
      <c r="M97" s="66"/>
      <c r="N97" s="105" t="s">
        <v>38</v>
      </c>
      <c r="O97" s="66" t="s">
        <v>352</v>
      </c>
      <c r="P97" s="66"/>
      <c r="Q97" s="66"/>
      <c r="R97" s="66"/>
      <c r="S97" s="67"/>
      <c r="T97" s="106">
        <v>26134575.347185101</v>
      </c>
      <c r="U97" s="107">
        <f>T97*1.12</f>
        <v>29270724.388847318</v>
      </c>
      <c r="V97" s="66"/>
      <c r="W97" s="108" t="s">
        <v>353</v>
      </c>
      <c r="X97" s="69"/>
    </row>
    <row r="98" spans="1:24" s="15" customFormat="1" ht="84" customHeight="1">
      <c r="A98" s="66" t="s">
        <v>354</v>
      </c>
      <c r="B98" s="66" t="s">
        <v>28</v>
      </c>
      <c r="C98" s="213" t="s">
        <v>346</v>
      </c>
      <c r="D98" s="66" t="s">
        <v>347</v>
      </c>
      <c r="E98" s="66" t="s">
        <v>348</v>
      </c>
      <c r="F98" s="66" t="s">
        <v>349</v>
      </c>
      <c r="G98" s="67" t="s">
        <v>64</v>
      </c>
      <c r="H98" s="214">
        <v>0.5</v>
      </c>
      <c r="I98" s="66">
        <v>750000000</v>
      </c>
      <c r="J98" s="215" t="s">
        <v>34</v>
      </c>
      <c r="K98" s="104" t="s">
        <v>350</v>
      </c>
      <c r="L98" s="68" t="s">
        <v>355</v>
      </c>
      <c r="M98" s="66"/>
      <c r="N98" s="105" t="s">
        <v>38</v>
      </c>
      <c r="O98" s="66" t="s">
        <v>352</v>
      </c>
      <c r="P98" s="66"/>
      <c r="Q98" s="66"/>
      <c r="R98" s="66"/>
      <c r="S98" s="67"/>
      <c r="T98" s="106">
        <v>15444255.052814858</v>
      </c>
      <c r="U98" s="107">
        <f>T98*1.12</f>
        <v>17297565.659152642</v>
      </c>
      <c r="V98" s="66"/>
      <c r="W98" s="108" t="s">
        <v>353</v>
      </c>
      <c r="X98" s="69"/>
    </row>
    <row r="99" spans="1:24" s="15" customFormat="1" ht="98.25" customHeight="1">
      <c r="A99" s="66" t="s">
        <v>356</v>
      </c>
      <c r="B99" s="66" t="s">
        <v>28</v>
      </c>
      <c r="C99" s="213" t="s">
        <v>346</v>
      </c>
      <c r="D99" s="66" t="s">
        <v>347</v>
      </c>
      <c r="E99" s="66" t="s">
        <v>348</v>
      </c>
      <c r="F99" s="66" t="s">
        <v>357</v>
      </c>
      <c r="G99" s="67" t="s">
        <v>64</v>
      </c>
      <c r="H99" s="214">
        <v>0.5</v>
      </c>
      <c r="I99" s="66">
        <v>750000000</v>
      </c>
      <c r="J99" s="215" t="s">
        <v>34</v>
      </c>
      <c r="K99" s="104" t="s">
        <v>358</v>
      </c>
      <c r="L99" s="68" t="s">
        <v>359</v>
      </c>
      <c r="M99" s="66"/>
      <c r="N99" s="105" t="s">
        <v>38</v>
      </c>
      <c r="O99" s="66" t="s">
        <v>352</v>
      </c>
      <c r="P99" s="66"/>
      <c r="Q99" s="66"/>
      <c r="R99" s="66"/>
      <c r="S99" s="67"/>
      <c r="T99" s="106">
        <v>2555605.7054584729</v>
      </c>
      <c r="U99" s="107">
        <f>T99*1.12</f>
        <v>2862278.3901134902</v>
      </c>
      <c r="V99" s="66"/>
      <c r="W99" s="108" t="s">
        <v>353</v>
      </c>
      <c r="X99" s="70"/>
    </row>
    <row r="100" spans="1:24" s="15" customFormat="1" ht="99.75" customHeight="1">
      <c r="A100" s="66" t="s">
        <v>360</v>
      </c>
      <c r="B100" s="66" t="s">
        <v>28</v>
      </c>
      <c r="C100" s="213" t="s">
        <v>346</v>
      </c>
      <c r="D100" s="66" t="s">
        <v>347</v>
      </c>
      <c r="E100" s="66" t="s">
        <v>348</v>
      </c>
      <c r="F100" s="66" t="s">
        <v>357</v>
      </c>
      <c r="G100" s="67" t="s">
        <v>64</v>
      </c>
      <c r="H100" s="214">
        <v>0.5</v>
      </c>
      <c r="I100" s="66">
        <v>750000000</v>
      </c>
      <c r="J100" s="215" t="s">
        <v>34</v>
      </c>
      <c r="K100" s="104" t="s">
        <v>358</v>
      </c>
      <c r="L100" s="68" t="s">
        <v>361</v>
      </c>
      <c r="M100" s="66"/>
      <c r="N100" s="105" t="s">
        <v>38</v>
      </c>
      <c r="O100" s="66" t="s">
        <v>352</v>
      </c>
      <c r="P100" s="66"/>
      <c r="Q100" s="66"/>
      <c r="R100" s="66"/>
      <c r="S100" s="67"/>
      <c r="T100" s="106">
        <v>77463947.463423103</v>
      </c>
      <c r="U100" s="107">
        <f>T100*1.12</f>
        <v>86759621.15903388</v>
      </c>
      <c r="V100" s="66"/>
      <c r="W100" s="108" t="s">
        <v>353</v>
      </c>
      <c r="X100" s="69"/>
    </row>
    <row r="101" spans="1:24" s="15" customFormat="1" ht="99.75" customHeight="1">
      <c r="A101" s="66" t="s">
        <v>362</v>
      </c>
      <c r="B101" s="66" t="s">
        <v>28</v>
      </c>
      <c r="C101" s="213" t="s">
        <v>346</v>
      </c>
      <c r="D101" s="66" t="s">
        <v>347</v>
      </c>
      <c r="E101" s="66" t="s">
        <v>348</v>
      </c>
      <c r="F101" s="66" t="s">
        <v>357</v>
      </c>
      <c r="G101" s="67" t="s">
        <v>64</v>
      </c>
      <c r="H101" s="214">
        <v>0.5</v>
      </c>
      <c r="I101" s="66">
        <v>750000000</v>
      </c>
      <c r="J101" s="215" t="s">
        <v>34</v>
      </c>
      <c r="K101" s="104" t="s">
        <v>358</v>
      </c>
      <c r="L101" s="68" t="s">
        <v>363</v>
      </c>
      <c r="M101" s="66"/>
      <c r="N101" s="105" t="s">
        <v>38</v>
      </c>
      <c r="O101" s="66" t="s">
        <v>352</v>
      </c>
      <c r="P101" s="66"/>
      <c r="Q101" s="66"/>
      <c r="R101" s="66"/>
      <c r="S101" s="67"/>
      <c r="T101" s="106">
        <v>8807010.4311184306</v>
      </c>
      <c r="U101" s="107">
        <f>T101*1.12</f>
        <v>9863851.6828526426</v>
      </c>
      <c r="V101" s="66"/>
      <c r="W101" s="108" t="s">
        <v>353</v>
      </c>
      <c r="X101" s="69"/>
    </row>
    <row r="102" spans="1:24" ht="102.75" customHeight="1">
      <c r="A102" s="66" t="s">
        <v>364</v>
      </c>
      <c r="B102" s="95" t="s">
        <v>28</v>
      </c>
      <c r="C102" s="71" t="s">
        <v>365</v>
      </c>
      <c r="D102" s="95" t="s">
        <v>366</v>
      </c>
      <c r="E102" s="95" t="s">
        <v>366</v>
      </c>
      <c r="F102" s="95" t="s">
        <v>367</v>
      </c>
      <c r="G102" s="67" t="s">
        <v>64</v>
      </c>
      <c r="H102" s="72">
        <v>0.5</v>
      </c>
      <c r="I102" s="95">
        <v>750000000</v>
      </c>
      <c r="J102" s="73" t="s">
        <v>34</v>
      </c>
      <c r="K102" s="73" t="s">
        <v>80</v>
      </c>
      <c r="L102" s="68" t="s">
        <v>368</v>
      </c>
      <c r="M102" s="95"/>
      <c r="N102" s="77" t="s">
        <v>369</v>
      </c>
      <c r="O102" s="66" t="s">
        <v>352</v>
      </c>
      <c r="P102" s="95"/>
      <c r="Q102" s="95"/>
      <c r="R102" s="95"/>
      <c r="S102" s="74"/>
      <c r="T102" s="75">
        <v>19774674.23</v>
      </c>
      <c r="U102" s="74">
        <f t="shared" ref="U102:U107" si="5">T102*1.12</f>
        <v>22147635.137600001</v>
      </c>
      <c r="V102" s="95"/>
      <c r="W102" s="95">
        <v>2014</v>
      </c>
      <c r="X102" s="95"/>
    </row>
    <row r="103" spans="1:24" ht="94.5" customHeight="1">
      <c r="A103" s="66" t="s">
        <v>370</v>
      </c>
      <c r="B103" s="95" t="s">
        <v>28</v>
      </c>
      <c r="C103" s="78" t="s">
        <v>371</v>
      </c>
      <c r="D103" s="76" t="s">
        <v>372</v>
      </c>
      <c r="E103" s="76" t="s">
        <v>373</v>
      </c>
      <c r="F103" s="109" t="s">
        <v>374</v>
      </c>
      <c r="G103" s="67" t="s">
        <v>64</v>
      </c>
      <c r="H103" s="76">
        <v>0.5</v>
      </c>
      <c r="I103" s="95">
        <v>750000000</v>
      </c>
      <c r="J103" s="73" t="s">
        <v>34</v>
      </c>
      <c r="K103" s="73" t="s">
        <v>80</v>
      </c>
      <c r="L103" s="110" t="s">
        <v>375</v>
      </c>
      <c r="M103" s="95"/>
      <c r="N103" s="77" t="s">
        <v>369</v>
      </c>
      <c r="O103" s="66" t="s">
        <v>352</v>
      </c>
      <c r="P103" s="95"/>
      <c r="Q103" s="95"/>
      <c r="R103" s="95"/>
      <c r="S103" s="74"/>
      <c r="T103" s="134">
        <v>113750000</v>
      </c>
      <c r="U103" s="74">
        <f t="shared" si="5"/>
        <v>127400000.00000001</v>
      </c>
      <c r="V103" s="95" t="s">
        <v>376</v>
      </c>
      <c r="W103" s="95">
        <v>2014</v>
      </c>
      <c r="X103" s="95"/>
    </row>
    <row r="104" spans="1:24" ht="90.75" customHeight="1">
      <c r="A104" s="66" t="s">
        <v>377</v>
      </c>
      <c r="B104" s="95" t="s">
        <v>28</v>
      </c>
      <c r="C104" s="78" t="s">
        <v>371</v>
      </c>
      <c r="D104" s="76" t="s">
        <v>372</v>
      </c>
      <c r="E104" s="76" t="s">
        <v>373</v>
      </c>
      <c r="F104" s="109" t="s">
        <v>378</v>
      </c>
      <c r="G104" s="67" t="s">
        <v>64</v>
      </c>
      <c r="H104" s="76">
        <v>0.5</v>
      </c>
      <c r="I104" s="95">
        <v>750000000</v>
      </c>
      <c r="J104" s="73" t="s">
        <v>34</v>
      </c>
      <c r="K104" s="73" t="s">
        <v>80</v>
      </c>
      <c r="L104" s="110" t="s">
        <v>375</v>
      </c>
      <c r="M104" s="95"/>
      <c r="N104" s="77" t="s">
        <v>369</v>
      </c>
      <c r="O104" s="66" t="s">
        <v>352</v>
      </c>
      <c r="P104" s="95"/>
      <c r="Q104" s="95"/>
      <c r="R104" s="95"/>
      <c r="S104" s="74"/>
      <c r="T104" s="135">
        <v>222250000</v>
      </c>
      <c r="U104" s="74">
        <f t="shared" si="5"/>
        <v>248920000.00000003</v>
      </c>
      <c r="V104" s="95" t="s">
        <v>376</v>
      </c>
      <c r="W104" s="95">
        <v>2014</v>
      </c>
      <c r="X104" s="95"/>
    </row>
    <row r="105" spans="1:24" ht="101.25" customHeight="1">
      <c r="A105" s="66" t="s">
        <v>379</v>
      </c>
      <c r="B105" s="95" t="s">
        <v>28</v>
      </c>
      <c r="C105" s="78" t="s">
        <v>371</v>
      </c>
      <c r="D105" s="76" t="s">
        <v>372</v>
      </c>
      <c r="E105" s="76" t="s">
        <v>373</v>
      </c>
      <c r="F105" s="109" t="s">
        <v>380</v>
      </c>
      <c r="G105" s="67" t="s">
        <v>64</v>
      </c>
      <c r="H105" s="76">
        <v>0.5</v>
      </c>
      <c r="I105" s="95">
        <v>750000000</v>
      </c>
      <c r="J105" s="73" t="s">
        <v>34</v>
      </c>
      <c r="K105" s="73" t="s">
        <v>80</v>
      </c>
      <c r="L105" s="110" t="s">
        <v>381</v>
      </c>
      <c r="M105" s="95"/>
      <c r="N105" s="77" t="s">
        <v>369</v>
      </c>
      <c r="O105" s="66" t="s">
        <v>352</v>
      </c>
      <c r="P105" s="95"/>
      <c r="Q105" s="95"/>
      <c r="R105" s="95"/>
      <c r="S105" s="74"/>
      <c r="T105" s="74">
        <v>158375000</v>
      </c>
      <c r="U105" s="74">
        <f t="shared" si="5"/>
        <v>177380000.00000003</v>
      </c>
      <c r="V105" s="95" t="s">
        <v>376</v>
      </c>
      <c r="W105" s="95">
        <v>2014</v>
      </c>
      <c r="X105" s="95"/>
    </row>
    <row r="106" spans="1:24" ht="102.75" customHeight="1">
      <c r="A106" s="66" t="s">
        <v>382</v>
      </c>
      <c r="B106" s="95" t="s">
        <v>28</v>
      </c>
      <c r="C106" s="78" t="s">
        <v>371</v>
      </c>
      <c r="D106" s="76" t="s">
        <v>372</v>
      </c>
      <c r="E106" s="76" t="s">
        <v>373</v>
      </c>
      <c r="F106" s="109" t="s">
        <v>383</v>
      </c>
      <c r="G106" s="67" t="s">
        <v>64</v>
      </c>
      <c r="H106" s="76">
        <v>0.5</v>
      </c>
      <c r="I106" s="95">
        <v>750000000</v>
      </c>
      <c r="J106" s="73" t="s">
        <v>34</v>
      </c>
      <c r="K106" s="73" t="s">
        <v>80</v>
      </c>
      <c r="L106" s="110" t="s">
        <v>384</v>
      </c>
      <c r="M106" s="95"/>
      <c r="N106" s="77" t="s">
        <v>369</v>
      </c>
      <c r="O106" s="66" t="s">
        <v>352</v>
      </c>
      <c r="P106" s="95"/>
      <c r="Q106" s="95"/>
      <c r="R106" s="95"/>
      <c r="S106" s="74"/>
      <c r="T106" s="74">
        <v>199150000</v>
      </c>
      <c r="U106" s="74">
        <f t="shared" si="5"/>
        <v>223048000.00000003</v>
      </c>
      <c r="V106" s="95" t="s">
        <v>376</v>
      </c>
      <c r="W106" s="95">
        <v>2014</v>
      </c>
      <c r="X106" s="95"/>
    </row>
    <row r="107" spans="1:24" ht="111" customHeight="1">
      <c r="A107" s="66" t="s">
        <v>385</v>
      </c>
      <c r="B107" s="95" t="s">
        <v>28</v>
      </c>
      <c r="C107" s="78" t="s">
        <v>371</v>
      </c>
      <c r="D107" s="76" t="s">
        <v>372</v>
      </c>
      <c r="E107" s="76" t="s">
        <v>373</v>
      </c>
      <c r="F107" s="109" t="s">
        <v>386</v>
      </c>
      <c r="G107" s="67" t="s">
        <v>64</v>
      </c>
      <c r="H107" s="76">
        <v>0.5</v>
      </c>
      <c r="I107" s="95">
        <v>750000000</v>
      </c>
      <c r="J107" s="73" t="s">
        <v>34</v>
      </c>
      <c r="K107" s="73" t="s">
        <v>80</v>
      </c>
      <c r="L107" s="110" t="s">
        <v>387</v>
      </c>
      <c r="M107" s="95"/>
      <c r="N107" s="77" t="s">
        <v>369</v>
      </c>
      <c r="O107" s="66" t="s">
        <v>352</v>
      </c>
      <c r="P107" s="95"/>
      <c r="Q107" s="95"/>
      <c r="R107" s="95"/>
      <c r="S107" s="74"/>
      <c r="T107" s="74">
        <v>150937500</v>
      </c>
      <c r="U107" s="74">
        <f t="shared" si="5"/>
        <v>169050000.00000003</v>
      </c>
      <c r="V107" s="95" t="s">
        <v>376</v>
      </c>
      <c r="W107" s="95">
        <v>2014</v>
      </c>
      <c r="X107" s="95"/>
    </row>
    <row r="108" spans="1:24">
      <c r="A108" s="282" t="s">
        <v>388</v>
      </c>
      <c r="B108" s="282"/>
      <c r="C108" s="282"/>
      <c r="D108" s="61"/>
      <c r="E108" s="62"/>
      <c r="F108" s="62"/>
      <c r="G108" s="62"/>
      <c r="H108" s="96"/>
      <c r="I108" s="62"/>
      <c r="J108" s="62"/>
      <c r="K108" s="62"/>
      <c r="L108" s="62"/>
      <c r="M108" s="62"/>
      <c r="N108" s="62"/>
      <c r="O108" s="62"/>
      <c r="P108" s="62"/>
      <c r="Q108" s="95"/>
      <c r="R108" s="95"/>
      <c r="S108" s="98"/>
      <c r="T108" s="63">
        <f>SUM(T97:T107)</f>
        <v>994642568.23000002</v>
      </c>
      <c r="U108" s="63">
        <f>SUM(U97:U107)</f>
        <v>1113999676.4176002</v>
      </c>
      <c r="V108" s="62"/>
      <c r="W108" s="62"/>
      <c r="X108" s="62"/>
    </row>
    <row r="109" spans="1:24" s="16" customFormat="1">
      <c r="A109" s="279" t="s">
        <v>389</v>
      </c>
      <c r="B109" s="280"/>
      <c r="C109" s="280"/>
      <c r="D109" s="280"/>
      <c r="E109" s="280"/>
      <c r="F109" s="280"/>
      <c r="G109" s="280"/>
      <c r="H109" s="280"/>
      <c r="I109" s="280"/>
      <c r="J109" s="280"/>
      <c r="K109" s="280"/>
      <c r="L109" s="280"/>
      <c r="M109" s="280"/>
      <c r="N109" s="280"/>
      <c r="O109" s="280"/>
      <c r="P109" s="280"/>
      <c r="Q109" s="280"/>
      <c r="R109" s="280"/>
      <c r="S109" s="280"/>
      <c r="T109" s="280"/>
      <c r="U109" s="280"/>
      <c r="V109" s="280"/>
      <c r="W109" s="280"/>
      <c r="X109" s="280"/>
    </row>
    <row r="110" spans="1:24" s="1" customFormat="1" ht="156.75" customHeight="1">
      <c r="A110" s="95" t="s">
        <v>390</v>
      </c>
      <c r="B110" s="95" t="s">
        <v>391</v>
      </c>
      <c r="C110" s="78" t="s">
        <v>392</v>
      </c>
      <c r="D110" s="82" t="s">
        <v>393</v>
      </c>
      <c r="E110" s="82" t="s">
        <v>393</v>
      </c>
      <c r="F110" s="76" t="s">
        <v>394</v>
      </c>
      <c r="G110" s="67" t="s">
        <v>33</v>
      </c>
      <c r="H110" s="96">
        <v>1</v>
      </c>
      <c r="I110" s="95">
        <v>750000000</v>
      </c>
      <c r="J110" s="73" t="s">
        <v>34</v>
      </c>
      <c r="K110" s="73" t="s">
        <v>35</v>
      </c>
      <c r="L110" s="68" t="s">
        <v>395</v>
      </c>
      <c r="M110" s="95"/>
      <c r="N110" s="77" t="s">
        <v>38</v>
      </c>
      <c r="O110" s="66" t="s">
        <v>352</v>
      </c>
      <c r="P110" s="95"/>
      <c r="Q110" s="95"/>
      <c r="R110" s="95"/>
      <c r="S110" s="95"/>
      <c r="T110" s="75">
        <v>367654009.5456</v>
      </c>
      <c r="U110" s="74">
        <v>411722490.69</v>
      </c>
      <c r="V110" s="95" t="s">
        <v>396</v>
      </c>
      <c r="W110" s="95">
        <v>2013</v>
      </c>
      <c r="X110" s="95"/>
    </row>
    <row r="111" spans="1:24" s="1" customFormat="1" ht="163.5" customHeight="1">
      <c r="A111" s="95" t="s">
        <v>397</v>
      </c>
      <c r="B111" s="95" t="s">
        <v>391</v>
      </c>
      <c r="C111" s="78" t="s">
        <v>392</v>
      </c>
      <c r="D111" s="82" t="s">
        <v>393</v>
      </c>
      <c r="E111" s="82" t="s">
        <v>393</v>
      </c>
      <c r="F111" s="76" t="s">
        <v>398</v>
      </c>
      <c r="G111" s="67" t="s">
        <v>33</v>
      </c>
      <c r="H111" s="96">
        <v>1</v>
      </c>
      <c r="I111" s="95">
        <v>750000000</v>
      </c>
      <c r="J111" s="73" t="s">
        <v>34</v>
      </c>
      <c r="K111" s="73" t="s">
        <v>35</v>
      </c>
      <c r="L111" s="68" t="s">
        <v>399</v>
      </c>
      <c r="M111" s="95"/>
      <c r="N111" s="77" t="s">
        <v>38</v>
      </c>
      <c r="O111" s="66" t="s">
        <v>352</v>
      </c>
      <c r="P111" s="95"/>
      <c r="Q111" s="95"/>
      <c r="R111" s="95"/>
      <c r="S111" s="95"/>
      <c r="T111" s="74">
        <v>364599014.796</v>
      </c>
      <c r="U111" s="74">
        <v>408350896.56999999</v>
      </c>
      <c r="V111" s="95" t="s">
        <v>396</v>
      </c>
      <c r="W111" s="95">
        <v>2013</v>
      </c>
      <c r="X111" s="95"/>
    </row>
    <row r="112" spans="1:24" s="1" customFormat="1" ht="103.5" customHeight="1">
      <c r="A112" s="95" t="s">
        <v>400</v>
      </c>
      <c r="B112" s="95" t="s">
        <v>391</v>
      </c>
      <c r="C112" s="78" t="s">
        <v>401</v>
      </c>
      <c r="D112" s="82" t="s">
        <v>402</v>
      </c>
      <c r="E112" s="82" t="s">
        <v>402</v>
      </c>
      <c r="F112" s="76" t="s">
        <v>403</v>
      </c>
      <c r="G112" s="67" t="s">
        <v>33</v>
      </c>
      <c r="H112" s="96">
        <v>0.83</v>
      </c>
      <c r="I112" s="95">
        <v>750000000</v>
      </c>
      <c r="J112" s="73" t="s">
        <v>34</v>
      </c>
      <c r="K112" s="73" t="s">
        <v>35</v>
      </c>
      <c r="L112" s="68" t="s">
        <v>395</v>
      </c>
      <c r="M112" s="95"/>
      <c r="N112" s="77" t="s">
        <v>38</v>
      </c>
      <c r="O112" s="66" t="s">
        <v>352</v>
      </c>
      <c r="P112" s="95"/>
      <c r="Q112" s="95"/>
      <c r="R112" s="95"/>
      <c r="S112" s="74"/>
      <c r="T112" s="75">
        <v>148080357.14285713</v>
      </c>
      <c r="U112" s="74">
        <f t="shared" ref="U112:U115" si="6">T112*1.12</f>
        <v>165850000</v>
      </c>
      <c r="V112" s="95" t="s">
        <v>396</v>
      </c>
      <c r="W112" s="95">
        <v>2013</v>
      </c>
      <c r="X112" s="95"/>
    </row>
    <row r="113" spans="1:24" s="1" customFormat="1" ht="101.25" customHeight="1">
      <c r="A113" s="95" t="s">
        <v>404</v>
      </c>
      <c r="B113" s="95" t="s">
        <v>391</v>
      </c>
      <c r="C113" s="78" t="s">
        <v>401</v>
      </c>
      <c r="D113" s="82" t="s">
        <v>402</v>
      </c>
      <c r="E113" s="82" t="s">
        <v>402</v>
      </c>
      <c r="F113" s="76" t="s">
        <v>405</v>
      </c>
      <c r="G113" s="67" t="s">
        <v>33</v>
      </c>
      <c r="H113" s="96">
        <v>0.83</v>
      </c>
      <c r="I113" s="95">
        <v>750000000</v>
      </c>
      <c r="J113" s="73" t="s">
        <v>34</v>
      </c>
      <c r="K113" s="73" t="s">
        <v>35</v>
      </c>
      <c r="L113" s="68" t="s">
        <v>399</v>
      </c>
      <c r="M113" s="95"/>
      <c r="N113" s="77" t="s">
        <v>38</v>
      </c>
      <c r="O113" s="66" t="s">
        <v>352</v>
      </c>
      <c r="P113" s="95"/>
      <c r="Q113" s="95"/>
      <c r="R113" s="95"/>
      <c r="S113" s="74"/>
      <c r="T113" s="75">
        <v>124196428.57142855</v>
      </c>
      <c r="U113" s="74">
        <f t="shared" si="6"/>
        <v>139100000</v>
      </c>
      <c r="V113" s="95" t="s">
        <v>396</v>
      </c>
      <c r="W113" s="95">
        <v>2013</v>
      </c>
      <c r="X113" s="95"/>
    </row>
    <row r="114" spans="1:24" s="14" customFormat="1" ht="121.5" customHeight="1">
      <c r="A114" s="95" t="s">
        <v>406</v>
      </c>
      <c r="B114" s="95" t="s">
        <v>28</v>
      </c>
      <c r="C114" s="78" t="s">
        <v>407</v>
      </c>
      <c r="D114" s="82" t="s">
        <v>408</v>
      </c>
      <c r="E114" s="82" t="s">
        <v>409</v>
      </c>
      <c r="F114" s="76" t="s">
        <v>410</v>
      </c>
      <c r="G114" s="95" t="s">
        <v>33</v>
      </c>
      <c r="H114" s="72">
        <v>1</v>
      </c>
      <c r="I114" s="95">
        <v>750000000</v>
      </c>
      <c r="J114" s="73" t="s">
        <v>34</v>
      </c>
      <c r="K114" s="73" t="s">
        <v>35</v>
      </c>
      <c r="L114" s="68" t="s">
        <v>36</v>
      </c>
      <c r="M114" s="95"/>
      <c r="N114" s="77" t="s">
        <v>411</v>
      </c>
      <c r="O114" s="77" t="s">
        <v>412</v>
      </c>
      <c r="P114" s="95"/>
      <c r="Q114" s="68"/>
      <c r="R114" s="90"/>
      <c r="S114" s="74"/>
      <c r="T114" s="74">
        <v>764742.2347840491</v>
      </c>
      <c r="U114" s="74">
        <v>856511.3</v>
      </c>
      <c r="V114" s="95" t="s">
        <v>396</v>
      </c>
      <c r="W114" s="95">
        <v>2013</v>
      </c>
      <c r="X114" s="95"/>
    </row>
    <row r="115" spans="1:24" s="15" customFormat="1" ht="86.25" customHeight="1">
      <c r="A115" s="95" t="s">
        <v>413</v>
      </c>
      <c r="B115" s="95" t="s">
        <v>391</v>
      </c>
      <c r="C115" s="78" t="s">
        <v>414</v>
      </c>
      <c r="D115" s="95" t="s">
        <v>415</v>
      </c>
      <c r="E115" s="111" t="s">
        <v>415</v>
      </c>
      <c r="F115" s="111" t="s">
        <v>416</v>
      </c>
      <c r="G115" s="67" t="s">
        <v>33</v>
      </c>
      <c r="H115" s="96">
        <v>0.5</v>
      </c>
      <c r="I115" s="95">
        <v>750000000</v>
      </c>
      <c r="J115" s="73" t="s">
        <v>34</v>
      </c>
      <c r="K115" s="73" t="s">
        <v>417</v>
      </c>
      <c r="L115" s="68" t="s">
        <v>418</v>
      </c>
      <c r="M115" s="95"/>
      <c r="N115" s="77" t="s">
        <v>411</v>
      </c>
      <c r="O115" s="77" t="s">
        <v>412</v>
      </c>
      <c r="P115" s="95"/>
      <c r="Q115" s="95"/>
      <c r="R115" s="95"/>
      <c r="S115" s="74"/>
      <c r="T115" s="74">
        <v>561750000</v>
      </c>
      <c r="U115" s="74">
        <f t="shared" si="6"/>
        <v>629160000.00000012</v>
      </c>
      <c r="V115" s="95"/>
      <c r="W115" s="95">
        <v>2013</v>
      </c>
      <c r="X115" s="95"/>
    </row>
    <row r="116" spans="1:24" s="15" customFormat="1" ht="120.75" customHeight="1">
      <c r="A116" s="95" t="s">
        <v>419</v>
      </c>
      <c r="B116" s="95" t="s">
        <v>28</v>
      </c>
      <c r="C116" s="131" t="s">
        <v>420</v>
      </c>
      <c r="D116" s="76" t="s">
        <v>421</v>
      </c>
      <c r="E116" s="66" t="s">
        <v>422</v>
      </c>
      <c r="F116" s="76" t="s">
        <v>423</v>
      </c>
      <c r="G116" s="95" t="s">
        <v>33</v>
      </c>
      <c r="H116" s="72">
        <v>1</v>
      </c>
      <c r="I116" s="95">
        <v>750000000</v>
      </c>
      <c r="J116" s="73" t="s">
        <v>34</v>
      </c>
      <c r="K116" s="73" t="s">
        <v>35</v>
      </c>
      <c r="L116" s="68" t="s">
        <v>36</v>
      </c>
      <c r="M116" s="95"/>
      <c r="N116" s="77" t="s">
        <v>38</v>
      </c>
      <c r="O116" s="77" t="s">
        <v>424</v>
      </c>
      <c r="P116" s="95"/>
      <c r="Q116" s="68"/>
      <c r="R116" s="90"/>
      <c r="S116" s="74"/>
      <c r="T116" s="74">
        <v>5541599.3099999996</v>
      </c>
      <c r="U116" s="74">
        <v>6206591.2300000004</v>
      </c>
      <c r="V116" s="95"/>
      <c r="W116" s="95">
        <v>2013</v>
      </c>
      <c r="X116" s="95"/>
    </row>
    <row r="117" spans="1:24" s="15" customFormat="1" ht="120.75" customHeight="1">
      <c r="A117" s="95" t="s">
        <v>425</v>
      </c>
      <c r="B117" s="95" t="s">
        <v>391</v>
      </c>
      <c r="C117" s="103" t="s">
        <v>426</v>
      </c>
      <c r="D117" s="76" t="s">
        <v>427</v>
      </c>
      <c r="E117" s="76" t="s">
        <v>428</v>
      </c>
      <c r="F117" s="76" t="s">
        <v>429</v>
      </c>
      <c r="G117" s="67" t="s">
        <v>64</v>
      </c>
      <c r="H117" s="96">
        <v>1</v>
      </c>
      <c r="I117" s="95">
        <v>750000000</v>
      </c>
      <c r="J117" s="73" t="s">
        <v>34</v>
      </c>
      <c r="K117" s="73" t="s">
        <v>430</v>
      </c>
      <c r="L117" s="68" t="s">
        <v>36</v>
      </c>
      <c r="M117" s="95"/>
      <c r="N117" s="77" t="s">
        <v>411</v>
      </c>
      <c r="O117" s="66" t="s">
        <v>352</v>
      </c>
      <c r="P117" s="95"/>
      <c r="Q117" s="95"/>
      <c r="R117" s="95"/>
      <c r="S117" s="74"/>
      <c r="T117" s="132">
        <v>11909227.119999999</v>
      </c>
      <c r="U117" s="74">
        <v>13338334.369999999</v>
      </c>
      <c r="V117" s="95"/>
      <c r="W117" s="95" t="s">
        <v>353</v>
      </c>
      <c r="X117" s="95"/>
    </row>
    <row r="118" spans="1:24" s="15" customFormat="1" ht="113.25" customHeight="1">
      <c r="A118" s="95" t="s">
        <v>431</v>
      </c>
      <c r="B118" s="95" t="s">
        <v>391</v>
      </c>
      <c r="C118" s="103" t="s">
        <v>426</v>
      </c>
      <c r="D118" s="76" t="s">
        <v>427</v>
      </c>
      <c r="E118" s="76" t="s">
        <v>428</v>
      </c>
      <c r="F118" s="76" t="s">
        <v>432</v>
      </c>
      <c r="G118" s="67" t="s">
        <v>64</v>
      </c>
      <c r="H118" s="96">
        <v>1</v>
      </c>
      <c r="I118" s="95">
        <v>750000000</v>
      </c>
      <c r="J118" s="73" t="s">
        <v>34</v>
      </c>
      <c r="K118" s="73" t="s">
        <v>430</v>
      </c>
      <c r="L118" s="68" t="s">
        <v>433</v>
      </c>
      <c r="M118" s="95"/>
      <c r="N118" s="77" t="s">
        <v>411</v>
      </c>
      <c r="O118" s="66" t="s">
        <v>352</v>
      </c>
      <c r="P118" s="95"/>
      <c r="Q118" s="95"/>
      <c r="R118" s="95"/>
      <c r="S118" s="74"/>
      <c r="T118" s="132">
        <v>12555228.060000001</v>
      </c>
      <c r="U118" s="74">
        <v>14061855.43</v>
      </c>
      <c r="V118" s="95"/>
      <c r="W118" s="95" t="s">
        <v>353</v>
      </c>
      <c r="X118" s="95"/>
    </row>
    <row r="119" spans="1:24" s="15" customFormat="1" ht="121.5" customHeight="1">
      <c r="A119" s="95" t="s">
        <v>434</v>
      </c>
      <c r="B119" s="95" t="s">
        <v>391</v>
      </c>
      <c r="C119" s="103" t="s">
        <v>426</v>
      </c>
      <c r="D119" s="76" t="s">
        <v>427</v>
      </c>
      <c r="E119" s="76" t="s">
        <v>428</v>
      </c>
      <c r="F119" s="76" t="s">
        <v>435</v>
      </c>
      <c r="G119" s="67" t="s">
        <v>64</v>
      </c>
      <c r="H119" s="96">
        <v>1</v>
      </c>
      <c r="I119" s="95">
        <v>750000000</v>
      </c>
      <c r="J119" s="73" t="s">
        <v>34</v>
      </c>
      <c r="K119" s="73" t="s">
        <v>430</v>
      </c>
      <c r="L119" s="68" t="s">
        <v>36</v>
      </c>
      <c r="M119" s="95"/>
      <c r="N119" s="77" t="s">
        <v>411</v>
      </c>
      <c r="O119" s="66" t="s">
        <v>352</v>
      </c>
      <c r="P119" s="95"/>
      <c r="Q119" s="95"/>
      <c r="R119" s="95"/>
      <c r="S119" s="74"/>
      <c r="T119" s="132">
        <v>1642652.02</v>
      </c>
      <c r="U119" s="74">
        <f t="shared" ref="U119:U128" si="7">T119*1.12</f>
        <v>1839770.2624000001</v>
      </c>
      <c r="V119" s="95"/>
      <c r="W119" s="95" t="s">
        <v>353</v>
      </c>
      <c r="X119" s="95"/>
    </row>
    <row r="120" spans="1:24" s="15" customFormat="1" ht="121.5" customHeight="1">
      <c r="A120" s="95" t="s">
        <v>436</v>
      </c>
      <c r="B120" s="95" t="s">
        <v>391</v>
      </c>
      <c r="C120" s="103" t="s">
        <v>426</v>
      </c>
      <c r="D120" s="76" t="s">
        <v>427</v>
      </c>
      <c r="E120" s="76" t="s">
        <v>428</v>
      </c>
      <c r="F120" s="76" t="s">
        <v>437</v>
      </c>
      <c r="G120" s="67" t="s">
        <v>64</v>
      </c>
      <c r="H120" s="96">
        <v>1</v>
      </c>
      <c r="I120" s="95">
        <v>750000000</v>
      </c>
      <c r="J120" s="73" t="s">
        <v>34</v>
      </c>
      <c r="K120" s="73" t="s">
        <v>430</v>
      </c>
      <c r="L120" s="68" t="s">
        <v>47</v>
      </c>
      <c r="M120" s="95"/>
      <c r="N120" s="77" t="s">
        <v>411</v>
      </c>
      <c r="O120" s="66" t="s">
        <v>352</v>
      </c>
      <c r="P120" s="95"/>
      <c r="Q120" s="95"/>
      <c r="R120" s="95"/>
      <c r="S120" s="74"/>
      <c r="T120" s="132">
        <v>7884729.6799999997</v>
      </c>
      <c r="U120" s="74">
        <f t="shared" si="7"/>
        <v>8830897.2416000012</v>
      </c>
      <c r="V120" s="95"/>
      <c r="W120" s="95" t="s">
        <v>353</v>
      </c>
      <c r="X120" s="95"/>
    </row>
    <row r="121" spans="1:24" s="15" customFormat="1" ht="114" customHeight="1">
      <c r="A121" s="95" t="s">
        <v>438</v>
      </c>
      <c r="B121" s="95" t="s">
        <v>391</v>
      </c>
      <c r="C121" s="103" t="s">
        <v>426</v>
      </c>
      <c r="D121" s="76" t="s">
        <v>427</v>
      </c>
      <c r="E121" s="76" t="s">
        <v>428</v>
      </c>
      <c r="F121" s="76" t="s">
        <v>439</v>
      </c>
      <c r="G121" s="67" t="s">
        <v>64</v>
      </c>
      <c r="H121" s="96">
        <v>1</v>
      </c>
      <c r="I121" s="95">
        <v>750000000</v>
      </c>
      <c r="J121" s="73" t="s">
        <v>34</v>
      </c>
      <c r="K121" s="73" t="s">
        <v>430</v>
      </c>
      <c r="L121" s="68" t="s">
        <v>36</v>
      </c>
      <c r="M121" s="95"/>
      <c r="N121" s="77" t="s">
        <v>411</v>
      </c>
      <c r="O121" s="66" t="s">
        <v>352</v>
      </c>
      <c r="P121" s="95"/>
      <c r="Q121" s="95"/>
      <c r="R121" s="95"/>
      <c r="S121" s="74"/>
      <c r="T121" s="132">
        <v>2139999.91</v>
      </c>
      <c r="U121" s="74">
        <v>2396799.9</v>
      </c>
      <c r="V121" s="95"/>
      <c r="W121" s="95" t="s">
        <v>353</v>
      </c>
      <c r="X121" s="95"/>
    </row>
    <row r="122" spans="1:24" s="15" customFormat="1" ht="121.5" customHeight="1">
      <c r="A122" s="95" t="s">
        <v>440</v>
      </c>
      <c r="B122" s="95" t="s">
        <v>391</v>
      </c>
      <c r="C122" s="103" t="s">
        <v>426</v>
      </c>
      <c r="D122" s="76" t="s">
        <v>427</v>
      </c>
      <c r="E122" s="76" t="s">
        <v>428</v>
      </c>
      <c r="F122" s="76" t="s">
        <v>441</v>
      </c>
      <c r="G122" s="67" t="s">
        <v>64</v>
      </c>
      <c r="H122" s="96">
        <v>1</v>
      </c>
      <c r="I122" s="95">
        <v>750000000</v>
      </c>
      <c r="J122" s="73" t="s">
        <v>34</v>
      </c>
      <c r="K122" s="73" t="s">
        <v>430</v>
      </c>
      <c r="L122" s="68" t="s">
        <v>36</v>
      </c>
      <c r="M122" s="95"/>
      <c r="N122" s="77" t="s">
        <v>411</v>
      </c>
      <c r="O122" s="66" t="s">
        <v>352</v>
      </c>
      <c r="P122" s="95"/>
      <c r="Q122" s="95"/>
      <c r="R122" s="95"/>
      <c r="S122" s="74"/>
      <c r="T122" s="132">
        <v>5149531.3099999996</v>
      </c>
      <c r="U122" s="74">
        <v>5767475.0700000003</v>
      </c>
      <c r="V122" s="95"/>
      <c r="W122" s="95" t="s">
        <v>353</v>
      </c>
      <c r="X122" s="95"/>
    </row>
    <row r="123" spans="1:24" s="15" customFormat="1" ht="116.25" customHeight="1">
      <c r="A123" s="95" t="s">
        <v>442</v>
      </c>
      <c r="B123" s="95" t="s">
        <v>391</v>
      </c>
      <c r="C123" s="103" t="s">
        <v>426</v>
      </c>
      <c r="D123" s="76" t="s">
        <v>427</v>
      </c>
      <c r="E123" s="76" t="s">
        <v>428</v>
      </c>
      <c r="F123" s="76" t="s">
        <v>443</v>
      </c>
      <c r="G123" s="67" t="s">
        <v>64</v>
      </c>
      <c r="H123" s="96">
        <v>1</v>
      </c>
      <c r="I123" s="95">
        <v>750000000</v>
      </c>
      <c r="J123" s="73" t="s">
        <v>34</v>
      </c>
      <c r="K123" s="73" t="s">
        <v>430</v>
      </c>
      <c r="L123" s="68" t="s">
        <v>444</v>
      </c>
      <c r="M123" s="95"/>
      <c r="N123" s="77" t="s">
        <v>411</v>
      </c>
      <c r="O123" s="66" t="s">
        <v>352</v>
      </c>
      <c r="P123" s="95"/>
      <c r="Q123" s="95"/>
      <c r="R123" s="95"/>
      <c r="S123" s="74"/>
      <c r="T123" s="74">
        <v>9697318.5800000001</v>
      </c>
      <c r="U123" s="74">
        <v>10860996.810000001</v>
      </c>
      <c r="V123" s="95"/>
      <c r="W123" s="95" t="s">
        <v>353</v>
      </c>
      <c r="X123" s="95"/>
    </row>
    <row r="124" spans="1:24" s="15" customFormat="1" ht="121.5" customHeight="1">
      <c r="A124" s="95" t="s">
        <v>445</v>
      </c>
      <c r="B124" s="95" t="s">
        <v>391</v>
      </c>
      <c r="C124" s="103" t="s">
        <v>426</v>
      </c>
      <c r="D124" s="76" t="s">
        <v>427</v>
      </c>
      <c r="E124" s="76" t="s">
        <v>428</v>
      </c>
      <c r="F124" s="76" t="s">
        <v>446</v>
      </c>
      <c r="G124" s="67" t="s">
        <v>64</v>
      </c>
      <c r="H124" s="96">
        <v>1</v>
      </c>
      <c r="I124" s="95">
        <v>750000000</v>
      </c>
      <c r="J124" s="73" t="s">
        <v>34</v>
      </c>
      <c r="K124" s="73" t="s">
        <v>430</v>
      </c>
      <c r="L124" s="68" t="s">
        <v>47</v>
      </c>
      <c r="M124" s="95"/>
      <c r="N124" s="77" t="s">
        <v>411</v>
      </c>
      <c r="O124" s="66" t="s">
        <v>352</v>
      </c>
      <c r="P124" s="95"/>
      <c r="Q124" s="95"/>
      <c r="R124" s="95"/>
      <c r="S124" s="74"/>
      <c r="T124" s="74">
        <v>2354000.09</v>
      </c>
      <c r="U124" s="74">
        <f t="shared" si="7"/>
        <v>2636480.1008000001</v>
      </c>
      <c r="V124" s="95"/>
      <c r="W124" s="95" t="s">
        <v>353</v>
      </c>
      <c r="X124" s="95"/>
    </row>
    <row r="125" spans="1:24" s="15" customFormat="1" ht="115.5" customHeight="1">
      <c r="A125" s="95" t="s">
        <v>447</v>
      </c>
      <c r="B125" s="95" t="s">
        <v>391</v>
      </c>
      <c r="C125" s="103" t="s">
        <v>426</v>
      </c>
      <c r="D125" s="76" t="s">
        <v>427</v>
      </c>
      <c r="E125" s="76" t="s">
        <v>428</v>
      </c>
      <c r="F125" s="76" t="s">
        <v>448</v>
      </c>
      <c r="G125" s="67" t="s">
        <v>64</v>
      </c>
      <c r="H125" s="96">
        <v>1</v>
      </c>
      <c r="I125" s="95">
        <v>750000000</v>
      </c>
      <c r="J125" s="73" t="s">
        <v>34</v>
      </c>
      <c r="K125" s="73" t="s">
        <v>430</v>
      </c>
      <c r="L125" s="68" t="s">
        <v>36</v>
      </c>
      <c r="M125" s="95"/>
      <c r="N125" s="77" t="s">
        <v>411</v>
      </c>
      <c r="O125" s="66" t="s">
        <v>352</v>
      </c>
      <c r="P125" s="95"/>
      <c r="Q125" s="95"/>
      <c r="R125" s="95"/>
      <c r="S125" s="74"/>
      <c r="T125" s="74">
        <v>2354000.09</v>
      </c>
      <c r="U125" s="74">
        <f t="shared" si="7"/>
        <v>2636480.1008000001</v>
      </c>
      <c r="V125" s="95"/>
      <c r="W125" s="95" t="s">
        <v>353</v>
      </c>
      <c r="X125" s="95"/>
    </row>
    <row r="126" spans="1:24" s="15" customFormat="1" ht="122.25" customHeight="1">
      <c r="A126" s="95" t="s">
        <v>449</v>
      </c>
      <c r="B126" s="95" t="s">
        <v>391</v>
      </c>
      <c r="C126" s="103" t="s">
        <v>426</v>
      </c>
      <c r="D126" s="76" t="s">
        <v>427</v>
      </c>
      <c r="E126" s="76" t="s">
        <v>428</v>
      </c>
      <c r="F126" s="76" t="s">
        <v>450</v>
      </c>
      <c r="G126" s="67" t="s">
        <v>64</v>
      </c>
      <c r="H126" s="96">
        <v>1</v>
      </c>
      <c r="I126" s="95">
        <v>750000000</v>
      </c>
      <c r="J126" s="73" t="s">
        <v>34</v>
      </c>
      <c r="K126" s="73" t="s">
        <v>430</v>
      </c>
      <c r="L126" s="68" t="s">
        <v>36</v>
      </c>
      <c r="M126" s="95"/>
      <c r="N126" s="77" t="s">
        <v>411</v>
      </c>
      <c r="O126" s="66" t="s">
        <v>352</v>
      </c>
      <c r="P126" s="95"/>
      <c r="Q126" s="95"/>
      <c r="R126" s="95"/>
      <c r="S126" s="74"/>
      <c r="T126" s="74">
        <v>2139999.91</v>
      </c>
      <c r="U126" s="74">
        <f t="shared" si="7"/>
        <v>2396799.8992000003</v>
      </c>
      <c r="V126" s="95"/>
      <c r="W126" s="95" t="s">
        <v>353</v>
      </c>
      <c r="X126" s="95"/>
    </row>
    <row r="127" spans="1:24" s="15" customFormat="1" ht="117.75" customHeight="1">
      <c r="A127" s="95" t="s">
        <v>451</v>
      </c>
      <c r="B127" s="95" t="s">
        <v>391</v>
      </c>
      <c r="C127" s="103" t="s">
        <v>426</v>
      </c>
      <c r="D127" s="76" t="s">
        <v>427</v>
      </c>
      <c r="E127" s="76" t="s">
        <v>428</v>
      </c>
      <c r="F127" s="76" t="s">
        <v>452</v>
      </c>
      <c r="G127" s="67" t="s">
        <v>64</v>
      </c>
      <c r="H127" s="96">
        <v>1</v>
      </c>
      <c r="I127" s="95">
        <v>750000000</v>
      </c>
      <c r="J127" s="73" t="s">
        <v>34</v>
      </c>
      <c r="K127" s="73" t="s">
        <v>430</v>
      </c>
      <c r="L127" s="68" t="s">
        <v>47</v>
      </c>
      <c r="M127" s="95"/>
      <c r="N127" s="77" t="s">
        <v>411</v>
      </c>
      <c r="O127" s="66" t="s">
        <v>352</v>
      </c>
      <c r="P127" s="95"/>
      <c r="Q127" s="95"/>
      <c r="R127" s="95"/>
      <c r="S127" s="74"/>
      <c r="T127" s="74">
        <v>2139999.91</v>
      </c>
      <c r="U127" s="74">
        <f t="shared" si="7"/>
        <v>2396799.8992000003</v>
      </c>
      <c r="V127" s="95"/>
      <c r="W127" s="95" t="s">
        <v>353</v>
      </c>
      <c r="X127" s="95"/>
    </row>
    <row r="128" spans="1:24" s="15" customFormat="1" ht="121.5" customHeight="1">
      <c r="A128" s="95" t="s">
        <v>453</v>
      </c>
      <c r="B128" s="95" t="s">
        <v>391</v>
      </c>
      <c r="C128" s="103" t="s">
        <v>426</v>
      </c>
      <c r="D128" s="76" t="s">
        <v>427</v>
      </c>
      <c r="E128" s="76" t="s">
        <v>428</v>
      </c>
      <c r="F128" s="76" t="s">
        <v>454</v>
      </c>
      <c r="G128" s="67" t="s">
        <v>64</v>
      </c>
      <c r="H128" s="96">
        <v>1</v>
      </c>
      <c r="I128" s="95">
        <v>750000000</v>
      </c>
      <c r="J128" s="73" t="s">
        <v>34</v>
      </c>
      <c r="K128" s="73" t="s">
        <v>430</v>
      </c>
      <c r="L128" s="110" t="s">
        <v>455</v>
      </c>
      <c r="M128" s="95"/>
      <c r="N128" s="77" t="s">
        <v>411</v>
      </c>
      <c r="O128" s="66" t="s">
        <v>352</v>
      </c>
      <c r="P128" s="95"/>
      <c r="Q128" s="95"/>
      <c r="R128" s="95"/>
      <c r="S128" s="74"/>
      <c r="T128" s="74">
        <v>22908426.991071429</v>
      </c>
      <c r="U128" s="74">
        <f t="shared" si="7"/>
        <v>25657438.230000004</v>
      </c>
      <c r="V128" s="95"/>
      <c r="W128" s="95" t="s">
        <v>353</v>
      </c>
      <c r="X128" s="95"/>
    </row>
    <row r="129" spans="1:57" s="15" customFormat="1" ht="129" customHeight="1">
      <c r="A129" s="95" t="s">
        <v>456</v>
      </c>
      <c r="B129" s="95" t="s">
        <v>391</v>
      </c>
      <c r="C129" s="103" t="s">
        <v>426</v>
      </c>
      <c r="D129" s="76" t="s">
        <v>427</v>
      </c>
      <c r="E129" s="76" t="s">
        <v>428</v>
      </c>
      <c r="F129" s="76" t="s">
        <v>457</v>
      </c>
      <c r="G129" s="67" t="s">
        <v>64</v>
      </c>
      <c r="H129" s="96">
        <v>1</v>
      </c>
      <c r="I129" s="95">
        <v>750000000</v>
      </c>
      <c r="J129" s="73" t="s">
        <v>34</v>
      </c>
      <c r="K129" s="73" t="s">
        <v>430</v>
      </c>
      <c r="L129" s="110" t="s">
        <v>455</v>
      </c>
      <c r="M129" s="95"/>
      <c r="N129" s="77" t="s">
        <v>411</v>
      </c>
      <c r="O129" s="66" t="s">
        <v>352</v>
      </c>
      <c r="P129" s="95"/>
      <c r="Q129" s="95"/>
      <c r="R129" s="95"/>
      <c r="S129" s="74"/>
      <c r="T129" s="74">
        <v>6325402.2171428567</v>
      </c>
      <c r="U129" s="74">
        <v>7084450.4800000004</v>
      </c>
      <c r="V129" s="95"/>
      <c r="W129" s="95" t="s">
        <v>353</v>
      </c>
      <c r="X129" s="95"/>
      <c r="Y129" s="216"/>
      <c r="Z129" s="216"/>
      <c r="AA129" s="216"/>
      <c r="AB129" s="216"/>
      <c r="AC129" s="216"/>
      <c r="AD129" s="216"/>
      <c r="AE129" s="216"/>
      <c r="AF129" s="216"/>
      <c r="AG129" s="216"/>
      <c r="AH129" s="216"/>
      <c r="AI129" s="216"/>
      <c r="AJ129" s="216"/>
      <c r="AK129" s="216"/>
      <c r="AL129" s="216"/>
      <c r="AM129" s="216"/>
      <c r="AN129" s="216"/>
      <c r="AO129" s="216"/>
      <c r="AP129" s="216"/>
      <c r="AQ129" s="216"/>
      <c r="AR129" s="216"/>
      <c r="AS129" s="216"/>
      <c r="AT129" s="216"/>
      <c r="AU129" s="216"/>
      <c r="AV129" s="216"/>
      <c r="AW129" s="216"/>
      <c r="AX129" s="216"/>
      <c r="AY129" s="216"/>
      <c r="AZ129" s="216"/>
      <c r="BA129" s="216"/>
      <c r="BB129" s="216"/>
      <c r="BC129" s="216"/>
      <c r="BD129" s="216"/>
      <c r="BE129" s="216"/>
    </row>
    <row r="130" spans="1:57" s="10" customFormat="1" ht="85.5" customHeight="1">
      <c r="A130" s="95" t="s">
        <v>458</v>
      </c>
      <c r="B130" s="95" t="s">
        <v>28</v>
      </c>
      <c r="C130" s="78" t="s">
        <v>459</v>
      </c>
      <c r="D130" s="82" t="s">
        <v>460</v>
      </c>
      <c r="E130" s="82" t="s">
        <v>460</v>
      </c>
      <c r="F130" s="109" t="s">
        <v>461</v>
      </c>
      <c r="G130" s="67" t="s">
        <v>77</v>
      </c>
      <c r="H130" s="72">
        <v>0.5</v>
      </c>
      <c r="I130" s="95">
        <v>750000000</v>
      </c>
      <c r="J130" s="73" t="s">
        <v>34</v>
      </c>
      <c r="K130" s="73" t="s">
        <v>80</v>
      </c>
      <c r="L130" s="68" t="s">
        <v>462</v>
      </c>
      <c r="M130" s="95"/>
      <c r="N130" s="77" t="s">
        <v>463</v>
      </c>
      <c r="O130" s="66" t="s">
        <v>352</v>
      </c>
      <c r="P130" s="95"/>
      <c r="Q130" s="95"/>
      <c r="R130" s="95"/>
      <c r="S130" s="74"/>
      <c r="T130" s="75">
        <v>1400000</v>
      </c>
      <c r="U130" s="74">
        <f>T130*1.12</f>
        <v>1568000.0000000002</v>
      </c>
      <c r="V130" s="95"/>
      <c r="W130" s="95">
        <v>2014</v>
      </c>
      <c r="X130" s="95"/>
    </row>
    <row r="131" spans="1:57" s="10" customFormat="1" ht="90" customHeight="1">
      <c r="A131" s="95" t="s">
        <v>464</v>
      </c>
      <c r="B131" s="95" t="s">
        <v>28</v>
      </c>
      <c r="C131" s="78" t="s">
        <v>459</v>
      </c>
      <c r="D131" s="82" t="s">
        <v>460</v>
      </c>
      <c r="E131" s="82" t="s">
        <v>460</v>
      </c>
      <c r="F131" s="109" t="s">
        <v>465</v>
      </c>
      <c r="G131" s="67" t="s">
        <v>77</v>
      </c>
      <c r="H131" s="72">
        <v>0.5</v>
      </c>
      <c r="I131" s="95">
        <v>750000000</v>
      </c>
      <c r="J131" s="73" t="s">
        <v>34</v>
      </c>
      <c r="K131" s="73" t="s">
        <v>80</v>
      </c>
      <c r="L131" s="68" t="s">
        <v>36</v>
      </c>
      <c r="M131" s="95"/>
      <c r="N131" s="77" t="s">
        <v>463</v>
      </c>
      <c r="O131" s="66" t="s">
        <v>352</v>
      </c>
      <c r="P131" s="95"/>
      <c r="Q131" s="95"/>
      <c r="R131" s="95"/>
      <c r="S131" s="74"/>
      <c r="T131" s="75">
        <v>1800000</v>
      </c>
      <c r="U131" s="74">
        <f>T131*1.12</f>
        <v>2016000.0000000002</v>
      </c>
      <c r="V131" s="95"/>
      <c r="W131" s="95">
        <v>2014</v>
      </c>
      <c r="X131" s="95"/>
    </row>
    <row r="132" spans="1:57" s="24" customFormat="1" ht="90.75" customHeight="1">
      <c r="A132" s="95" t="s">
        <v>466</v>
      </c>
      <c r="B132" s="66" t="s">
        <v>28</v>
      </c>
      <c r="C132" s="66" t="s">
        <v>467</v>
      </c>
      <c r="D132" s="66" t="s">
        <v>468</v>
      </c>
      <c r="E132" s="66" t="s">
        <v>469</v>
      </c>
      <c r="F132" s="66" t="s">
        <v>470</v>
      </c>
      <c r="G132" s="67" t="s">
        <v>64</v>
      </c>
      <c r="H132" s="76">
        <v>1</v>
      </c>
      <c r="I132" s="66">
        <v>750000000</v>
      </c>
      <c r="J132" s="66" t="s">
        <v>34</v>
      </c>
      <c r="K132" s="66" t="s">
        <v>471</v>
      </c>
      <c r="L132" s="110" t="s">
        <v>472</v>
      </c>
      <c r="M132" s="66"/>
      <c r="N132" s="66" t="s">
        <v>473</v>
      </c>
      <c r="O132" s="66" t="s">
        <v>352</v>
      </c>
      <c r="P132" s="66"/>
      <c r="Q132" s="66"/>
      <c r="R132" s="66"/>
      <c r="S132" s="66"/>
      <c r="T132" s="67">
        <v>16050000</v>
      </c>
      <c r="U132" s="67">
        <v>17976000</v>
      </c>
      <c r="V132" s="66"/>
      <c r="W132" s="66">
        <v>2014</v>
      </c>
      <c r="X132" s="66"/>
    </row>
    <row r="133" spans="1:57" s="24" customFormat="1" ht="132.75" customHeight="1">
      <c r="A133" s="95" t="s">
        <v>474</v>
      </c>
      <c r="B133" s="95" t="s">
        <v>28</v>
      </c>
      <c r="C133" s="78" t="s">
        <v>475</v>
      </c>
      <c r="D133" s="95" t="s">
        <v>476</v>
      </c>
      <c r="E133" s="82" t="s">
        <v>477</v>
      </c>
      <c r="F133" s="95" t="s">
        <v>478</v>
      </c>
      <c r="G133" s="133" t="s">
        <v>77</v>
      </c>
      <c r="H133" s="96">
        <v>0.5</v>
      </c>
      <c r="I133" s="95">
        <v>750000000</v>
      </c>
      <c r="J133" s="73" t="s">
        <v>34</v>
      </c>
      <c r="K133" s="73" t="s">
        <v>479</v>
      </c>
      <c r="L133" s="110" t="s">
        <v>480</v>
      </c>
      <c r="M133" s="95"/>
      <c r="N133" s="77" t="s">
        <v>417</v>
      </c>
      <c r="O133" s="66" t="s">
        <v>352</v>
      </c>
      <c r="P133" s="95"/>
      <c r="Q133" s="95"/>
      <c r="R133" s="95"/>
      <c r="S133" s="74"/>
      <c r="T133" s="74">
        <v>2600100</v>
      </c>
      <c r="U133" s="74">
        <f>T133*1.12</f>
        <v>2912112.0000000005</v>
      </c>
      <c r="V133" s="95"/>
      <c r="W133" s="95">
        <v>2014</v>
      </c>
      <c r="X133" s="95"/>
    </row>
    <row r="134" spans="1:57" s="24" customFormat="1" ht="124.5" customHeight="1">
      <c r="A134" s="95" t="s">
        <v>481</v>
      </c>
      <c r="B134" s="95" t="s">
        <v>28</v>
      </c>
      <c r="C134" s="78" t="s">
        <v>482</v>
      </c>
      <c r="D134" s="95" t="s">
        <v>483</v>
      </c>
      <c r="E134" s="82" t="s">
        <v>484</v>
      </c>
      <c r="F134" s="95" t="s">
        <v>485</v>
      </c>
      <c r="G134" s="67" t="s">
        <v>33</v>
      </c>
      <c r="H134" s="72">
        <v>1</v>
      </c>
      <c r="I134" s="95">
        <v>750000000</v>
      </c>
      <c r="J134" s="73" t="s">
        <v>34</v>
      </c>
      <c r="K134" s="73" t="s">
        <v>80</v>
      </c>
      <c r="L134" s="73" t="s">
        <v>486</v>
      </c>
      <c r="M134" s="95"/>
      <c r="N134" s="77" t="s">
        <v>91</v>
      </c>
      <c r="O134" s="77" t="s">
        <v>487</v>
      </c>
      <c r="P134" s="95"/>
      <c r="Q134" s="95"/>
      <c r="R134" s="95"/>
      <c r="S134" s="74"/>
      <c r="T134" s="75">
        <v>1685250</v>
      </c>
      <c r="U134" s="74">
        <v>1887480</v>
      </c>
      <c r="V134" s="95"/>
      <c r="W134" s="95">
        <v>2014</v>
      </c>
      <c r="X134" s="95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  <c r="AK134" s="58"/>
      <c r="AL134" s="58"/>
      <c r="AM134" s="58"/>
      <c r="AN134" s="58"/>
      <c r="AO134" s="58"/>
      <c r="AP134" s="58"/>
      <c r="AQ134" s="58"/>
      <c r="AR134" s="58"/>
      <c r="AS134" s="58"/>
      <c r="AT134" s="58"/>
      <c r="AU134" s="58"/>
      <c r="AV134" s="58"/>
      <c r="AW134" s="58"/>
      <c r="AX134" s="58"/>
      <c r="AY134" s="58"/>
      <c r="AZ134" s="58"/>
      <c r="BA134" s="58"/>
      <c r="BB134" s="58"/>
      <c r="BC134" s="58"/>
      <c r="BD134" s="58"/>
      <c r="BE134" s="58"/>
    </row>
    <row r="135" spans="1:57" s="24" customFormat="1" ht="118.5" customHeight="1">
      <c r="A135" s="95" t="s">
        <v>488</v>
      </c>
      <c r="B135" s="95" t="s">
        <v>28</v>
      </c>
      <c r="C135" s="112" t="s">
        <v>489</v>
      </c>
      <c r="D135" s="82" t="s">
        <v>490</v>
      </c>
      <c r="E135" s="82" t="s">
        <v>491</v>
      </c>
      <c r="F135" s="95" t="s">
        <v>492</v>
      </c>
      <c r="G135" s="67" t="s">
        <v>33</v>
      </c>
      <c r="H135" s="72">
        <v>0.5</v>
      </c>
      <c r="I135" s="95">
        <v>750000000</v>
      </c>
      <c r="J135" s="73" t="s">
        <v>34</v>
      </c>
      <c r="K135" s="73" t="s">
        <v>479</v>
      </c>
      <c r="L135" s="73" t="s">
        <v>493</v>
      </c>
      <c r="M135" s="95"/>
      <c r="N135" s="77" t="s">
        <v>417</v>
      </c>
      <c r="O135" s="66" t="s">
        <v>352</v>
      </c>
      <c r="P135" s="95"/>
      <c r="Q135" s="95"/>
      <c r="R135" s="95"/>
      <c r="S135" s="74"/>
      <c r="T135" s="75">
        <f>U135/1.12</f>
        <v>1647321.4285714284</v>
      </c>
      <c r="U135" s="74">
        <v>1845000</v>
      </c>
      <c r="V135" s="95"/>
      <c r="W135" s="95">
        <v>2014</v>
      </c>
      <c r="X135" s="95"/>
    </row>
    <row r="136" spans="1:57" s="14" customFormat="1" ht="137.25" customHeight="1">
      <c r="A136" s="95" t="s">
        <v>494</v>
      </c>
      <c r="B136" s="95" t="s">
        <v>28</v>
      </c>
      <c r="C136" s="78" t="s">
        <v>482</v>
      </c>
      <c r="D136" s="95" t="s">
        <v>483</v>
      </c>
      <c r="E136" s="82" t="s">
        <v>484</v>
      </c>
      <c r="F136" s="95" t="s">
        <v>495</v>
      </c>
      <c r="G136" s="67" t="s">
        <v>33</v>
      </c>
      <c r="H136" s="72">
        <v>0.5</v>
      </c>
      <c r="I136" s="95">
        <v>750000000</v>
      </c>
      <c r="J136" s="73" t="s">
        <v>34</v>
      </c>
      <c r="K136" s="73" t="s">
        <v>80</v>
      </c>
      <c r="L136" s="73" t="s">
        <v>496</v>
      </c>
      <c r="M136" s="95"/>
      <c r="N136" s="77" t="s">
        <v>497</v>
      </c>
      <c r="O136" s="77" t="s">
        <v>498</v>
      </c>
      <c r="P136" s="95"/>
      <c r="Q136" s="95"/>
      <c r="R136" s="95"/>
      <c r="S136" s="74"/>
      <c r="T136" s="75">
        <v>2033000</v>
      </c>
      <c r="U136" s="74">
        <v>2276960</v>
      </c>
      <c r="V136" s="95"/>
      <c r="W136" s="95">
        <v>2014</v>
      </c>
      <c r="X136" s="95"/>
    </row>
    <row r="137" spans="1:57" s="14" customFormat="1" ht="117.75" customHeight="1">
      <c r="A137" s="95" t="s">
        <v>499</v>
      </c>
      <c r="B137" s="95" t="s">
        <v>28</v>
      </c>
      <c r="C137" s="78" t="s">
        <v>482</v>
      </c>
      <c r="D137" s="95" t="s">
        <v>483</v>
      </c>
      <c r="E137" s="82" t="s">
        <v>484</v>
      </c>
      <c r="F137" s="95" t="s">
        <v>500</v>
      </c>
      <c r="G137" s="67" t="s">
        <v>33</v>
      </c>
      <c r="H137" s="72">
        <v>0.5</v>
      </c>
      <c r="I137" s="95">
        <v>750000000</v>
      </c>
      <c r="J137" s="73" t="s">
        <v>34</v>
      </c>
      <c r="K137" s="73" t="s">
        <v>65</v>
      </c>
      <c r="L137" s="73" t="s">
        <v>501</v>
      </c>
      <c r="M137" s="95"/>
      <c r="N137" s="77" t="s">
        <v>502</v>
      </c>
      <c r="O137" s="77" t="s">
        <v>498</v>
      </c>
      <c r="P137" s="95"/>
      <c r="Q137" s="95"/>
      <c r="R137" s="95"/>
      <c r="S137" s="74"/>
      <c r="T137" s="75">
        <v>2852620</v>
      </c>
      <c r="U137" s="74">
        <v>3194934.4</v>
      </c>
      <c r="V137" s="95"/>
      <c r="W137" s="95">
        <v>2014</v>
      </c>
      <c r="X137" s="95"/>
    </row>
    <row r="138" spans="1:57" s="25" customFormat="1" ht="106.5" customHeight="1">
      <c r="A138" s="95" t="s">
        <v>503</v>
      </c>
      <c r="B138" s="95" t="s">
        <v>28</v>
      </c>
      <c r="C138" s="113" t="s">
        <v>504</v>
      </c>
      <c r="D138" s="82" t="s">
        <v>505</v>
      </c>
      <c r="E138" s="82" t="s">
        <v>505</v>
      </c>
      <c r="F138" s="77" t="s">
        <v>506</v>
      </c>
      <c r="G138" s="67" t="s">
        <v>33</v>
      </c>
      <c r="H138" s="114">
        <v>1</v>
      </c>
      <c r="I138" s="95">
        <v>750000000</v>
      </c>
      <c r="J138" s="73" t="s">
        <v>34</v>
      </c>
      <c r="K138" s="73" t="s">
        <v>430</v>
      </c>
      <c r="L138" s="110" t="s">
        <v>507</v>
      </c>
      <c r="M138" s="95"/>
      <c r="N138" s="77" t="s">
        <v>508</v>
      </c>
      <c r="O138" s="77" t="s">
        <v>509</v>
      </c>
      <c r="P138" s="95"/>
      <c r="Q138" s="95"/>
      <c r="R138" s="95"/>
      <c r="S138" s="74"/>
      <c r="T138" s="74">
        <v>150000000</v>
      </c>
      <c r="U138" s="74">
        <f>T138</f>
        <v>150000000</v>
      </c>
      <c r="V138" s="95"/>
      <c r="W138" s="95" t="s">
        <v>353</v>
      </c>
      <c r="X138" s="95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</row>
    <row r="139" spans="1:57" s="25" customFormat="1" ht="104.25" customHeight="1">
      <c r="A139" s="95" t="s">
        <v>510</v>
      </c>
      <c r="B139" s="95" t="s">
        <v>28</v>
      </c>
      <c r="C139" s="113" t="s">
        <v>504</v>
      </c>
      <c r="D139" s="82" t="s">
        <v>505</v>
      </c>
      <c r="E139" s="82" t="s">
        <v>505</v>
      </c>
      <c r="F139" s="77" t="s">
        <v>511</v>
      </c>
      <c r="G139" s="67" t="s">
        <v>33</v>
      </c>
      <c r="H139" s="114">
        <v>1</v>
      </c>
      <c r="I139" s="95">
        <v>750000000</v>
      </c>
      <c r="J139" s="73" t="s">
        <v>34</v>
      </c>
      <c r="K139" s="73" t="s">
        <v>430</v>
      </c>
      <c r="L139" s="110" t="s">
        <v>512</v>
      </c>
      <c r="M139" s="95"/>
      <c r="N139" s="77" t="s">
        <v>508</v>
      </c>
      <c r="O139" s="77" t="s">
        <v>509</v>
      </c>
      <c r="P139" s="95"/>
      <c r="Q139" s="95"/>
      <c r="R139" s="95"/>
      <c r="S139" s="74"/>
      <c r="T139" s="74">
        <v>160000000</v>
      </c>
      <c r="U139" s="74">
        <f>T139</f>
        <v>160000000</v>
      </c>
      <c r="V139" s="95"/>
      <c r="W139" s="95" t="s">
        <v>353</v>
      </c>
      <c r="X139" s="95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</row>
    <row r="140" spans="1:57" s="37" customFormat="1" ht="144" customHeight="1">
      <c r="A140" s="136"/>
      <c r="B140" s="136" t="s">
        <v>28</v>
      </c>
      <c r="C140" s="138" t="s">
        <v>514</v>
      </c>
      <c r="D140" s="136" t="s">
        <v>515</v>
      </c>
      <c r="E140" s="136" t="s">
        <v>516</v>
      </c>
      <c r="F140" s="136" t="s">
        <v>517</v>
      </c>
      <c r="G140" s="140" t="s">
        <v>33</v>
      </c>
      <c r="H140" s="148">
        <v>1</v>
      </c>
      <c r="I140" s="136">
        <v>750000000</v>
      </c>
      <c r="J140" s="141" t="s">
        <v>34</v>
      </c>
      <c r="K140" s="141" t="s">
        <v>350</v>
      </c>
      <c r="L140" s="149" t="s">
        <v>518</v>
      </c>
      <c r="M140" s="136"/>
      <c r="N140" s="143" t="s">
        <v>38</v>
      </c>
      <c r="O140" s="144" t="s">
        <v>352</v>
      </c>
      <c r="P140" s="136"/>
      <c r="Q140" s="136"/>
      <c r="R140" s="136"/>
      <c r="S140" s="145"/>
      <c r="T140" s="145">
        <v>3897385792</v>
      </c>
      <c r="U140" s="145">
        <f>T140*1.12</f>
        <v>4365072087.04</v>
      </c>
      <c r="V140" s="136" t="s">
        <v>396</v>
      </c>
      <c r="W140" s="136" t="s">
        <v>353</v>
      </c>
      <c r="X140" s="290" t="s">
        <v>566</v>
      </c>
    </row>
    <row r="141" spans="1:57" s="37" customFormat="1" ht="135.75" customHeight="1">
      <c r="A141" s="136"/>
      <c r="B141" s="136" t="s">
        <v>28</v>
      </c>
      <c r="C141" s="138" t="s">
        <v>514</v>
      </c>
      <c r="D141" s="136" t="s">
        <v>515</v>
      </c>
      <c r="E141" s="136" t="s">
        <v>516</v>
      </c>
      <c r="F141" s="136" t="s">
        <v>520</v>
      </c>
      <c r="G141" s="140" t="s">
        <v>33</v>
      </c>
      <c r="H141" s="148">
        <v>1</v>
      </c>
      <c r="I141" s="136">
        <v>750000000</v>
      </c>
      <c r="J141" s="141" t="s">
        <v>34</v>
      </c>
      <c r="K141" s="141" t="s">
        <v>350</v>
      </c>
      <c r="L141" s="149" t="s">
        <v>521</v>
      </c>
      <c r="M141" s="136"/>
      <c r="N141" s="143" t="s">
        <v>38</v>
      </c>
      <c r="O141" s="144" t="s">
        <v>352</v>
      </c>
      <c r="P141" s="136"/>
      <c r="Q141" s="136"/>
      <c r="R141" s="136"/>
      <c r="S141" s="145"/>
      <c r="T141" s="145">
        <v>2277502796</v>
      </c>
      <c r="U141" s="145">
        <f>T141*1.12</f>
        <v>2550803131.5200005</v>
      </c>
      <c r="V141" s="136" t="s">
        <v>396</v>
      </c>
      <c r="W141" s="136" t="s">
        <v>353</v>
      </c>
      <c r="X141" s="291"/>
    </row>
    <row r="142" spans="1:57" s="37" customFormat="1" ht="104.25" customHeight="1">
      <c r="A142" s="136" t="s">
        <v>513</v>
      </c>
      <c r="B142" s="95" t="s">
        <v>28</v>
      </c>
      <c r="C142" s="76" t="s">
        <v>523</v>
      </c>
      <c r="D142" s="76" t="s">
        <v>524</v>
      </c>
      <c r="E142" s="76" t="s">
        <v>524</v>
      </c>
      <c r="F142" s="76" t="s">
        <v>525</v>
      </c>
      <c r="G142" s="67" t="s">
        <v>33</v>
      </c>
      <c r="H142" s="72">
        <v>1</v>
      </c>
      <c r="I142" s="95">
        <v>750000000</v>
      </c>
      <c r="J142" s="73" t="s">
        <v>34</v>
      </c>
      <c r="K142" s="73" t="s">
        <v>526</v>
      </c>
      <c r="L142" s="68" t="s">
        <v>50</v>
      </c>
      <c r="M142" s="95"/>
      <c r="N142" s="77" t="s">
        <v>527</v>
      </c>
      <c r="O142" s="77" t="s">
        <v>528</v>
      </c>
      <c r="P142" s="95"/>
      <c r="Q142" s="68"/>
      <c r="R142" s="74"/>
      <c r="S142" s="74"/>
      <c r="T142" s="74">
        <f>U142/1.12</f>
        <v>53571.428571428565</v>
      </c>
      <c r="U142" s="74">
        <v>60000</v>
      </c>
      <c r="V142" s="95"/>
      <c r="W142" s="95">
        <v>2014</v>
      </c>
      <c r="X142" s="136" t="s">
        <v>567</v>
      </c>
    </row>
    <row r="143" spans="1:57" s="37" customFormat="1" ht="118.5" customHeight="1">
      <c r="A143" s="136" t="s">
        <v>519</v>
      </c>
      <c r="B143" s="95" t="s">
        <v>28</v>
      </c>
      <c r="C143" s="76" t="s">
        <v>530</v>
      </c>
      <c r="D143" s="95" t="s">
        <v>531</v>
      </c>
      <c r="E143" s="95" t="s">
        <v>531</v>
      </c>
      <c r="F143" s="95" t="s">
        <v>532</v>
      </c>
      <c r="G143" s="67" t="s">
        <v>33</v>
      </c>
      <c r="H143" s="96">
        <v>1</v>
      </c>
      <c r="I143" s="95">
        <v>750000000</v>
      </c>
      <c r="J143" s="73" t="s">
        <v>34</v>
      </c>
      <c r="K143" s="73" t="s">
        <v>78</v>
      </c>
      <c r="L143" s="68" t="s">
        <v>521</v>
      </c>
      <c r="M143" s="95"/>
      <c r="N143" s="77" t="s">
        <v>533</v>
      </c>
      <c r="O143" s="66" t="s">
        <v>352</v>
      </c>
      <c r="P143" s="95"/>
      <c r="Q143" s="95"/>
      <c r="R143" s="95"/>
      <c r="S143" s="74"/>
      <c r="T143" s="74">
        <v>2666000</v>
      </c>
      <c r="U143" s="74">
        <v>2985920.0000000005</v>
      </c>
      <c r="V143" s="95"/>
      <c r="W143" s="95">
        <v>2014</v>
      </c>
      <c r="X143" s="136" t="s">
        <v>567</v>
      </c>
    </row>
    <row r="144" spans="1:57" s="14" customFormat="1">
      <c r="A144" s="285" t="s">
        <v>534</v>
      </c>
      <c r="B144" s="285"/>
      <c r="C144" s="285"/>
      <c r="D144" s="61"/>
      <c r="E144" s="62"/>
      <c r="F144" s="62"/>
      <c r="G144" s="62"/>
      <c r="H144" s="96"/>
      <c r="I144" s="62"/>
      <c r="J144" s="62"/>
      <c r="K144" s="62"/>
      <c r="L144" s="62"/>
      <c r="M144" s="62"/>
      <c r="N144" s="62"/>
      <c r="O144" s="62"/>
      <c r="P144" s="62"/>
      <c r="Q144" s="95"/>
      <c r="R144" s="95"/>
      <c r="S144" s="62"/>
      <c r="T144" s="63">
        <f>SUM(T110:T143)</f>
        <v>8179463118.3460264</v>
      </c>
      <c r="U144" s="63">
        <f>SUM(U110:U143)</f>
        <v>9123748692.5440006</v>
      </c>
      <c r="V144" s="62"/>
      <c r="W144" s="62"/>
      <c r="X144" s="62"/>
    </row>
    <row r="145" spans="1:24" ht="16.5" customHeight="1">
      <c r="A145" s="285" t="s">
        <v>535</v>
      </c>
      <c r="B145" s="285"/>
      <c r="C145" s="285"/>
      <c r="D145" s="61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3">
        <f>T108+T144+T95+0.004</f>
        <v>11112894270.605026</v>
      </c>
      <c r="U145" s="63">
        <f>U108+U144+U95</f>
        <v>12409191583.080801</v>
      </c>
      <c r="V145" s="62"/>
      <c r="W145" s="62"/>
      <c r="X145" s="62"/>
    </row>
    <row r="146" spans="1:24">
      <c r="A146" s="28"/>
      <c r="B146" s="28"/>
      <c r="C146" s="29"/>
      <c r="D146" s="23"/>
      <c r="E146" s="28"/>
      <c r="F146" s="2"/>
      <c r="G146" s="3"/>
      <c r="H146" s="2"/>
      <c r="I146" s="2"/>
      <c r="J146" s="2"/>
      <c r="K146" s="2"/>
      <c r="L146" s="2"/>
      <c r="M146" s="2"/>
      <c r="N146" s="2"/>
      <c r="O146" s="28"/>
      <c r="P146" s="2"/>
      <c r="Q146" s="2"/>
      <c r="R146" s="2"/>
      <c r="S146" s="3"/>
      <c r="T146" s="3"/>
      <c r="U146" s="3"/>
      <c r="V146" s="2"/>
      <c r="W146" s="2"/>
      <c r="X146" s="2"/>
    </row>
    <row r="147" spans="1:24">
      <c r="B147" s="48" t="s">
        <v>536</v>
      </c>
      <c r="C147" s="48"/>
      <c r="D147" s="49"/>
      <c r="F147" s="12"/>
      <c r="G147" s="212"/>
      <c r="H147" s="211"/>
      <c r="I147" s="211"/>
      <c r="J147" s="211"/>
      <c r="K147" s="211"/>
      <c r="L147" s="211"/>
      <c r="M147" s="211"/>
      <c r="N147" s="211"/>
      <c r="P147" s="211"/>
      <c r="Q147" s="211"/>
      <c r="R147" s="211"/>
      <c r="S147" s="212"/>
      <c r="T147" s="212"/>
      <c r="U147" s="212"/>
      <c r="V147" s="211"/>
      <c r="W147" s="211"/>
      <c r="X147" s="211"/>
    </row>
    <row r="148" spans="1:24" s="1" customFormat="1">
      <c r="A148" s="13"/>
      <c r="B148" s="48" t="s">
        <v>537</v>
      </c>
      <c r="C148" s="48"/>
      <c r="D148" s="50"/>
      <c r="E148" s="13"/>
      <c r="F148" s="13"/>
      <c r="G148" s="7"/>
      <c r="O148" s="13"/>
      <c r="S148" s="7"/>
      <c r="T148" s="7"/>
      <c r="U148" s="7"/>
    </row>
    <row r="149" spans="1:24" s="1" customFormat="1">
      <c r="A149" s="13"/>
      <c r="B149" s="13"/>
      <c r="C149" s="27"/>
      <c r="D149" s="11"/>
      <c r="E149" s="13"/>
      <c r="F149" s="13"/>
      <c r="G149" s="7"/>
      <c r="O149" s="13"/>
      <c r="S149" s="7"/>
      <c r="T149" s="7"/>
      <c r="U149" s="7"/>
    </row>
    <row r="150" spans="1:24" s="1" customFormat="1" ht="18.75">
      <c r="A150" s="13"/>
      <c r="B150" s="51" t="s">
        <v>538</v>
      </c>
      <c r="C150" s="27"/>
      <c r="D150" s="11"/>
      <c r="E150" s="13"/>
      <c r="F150" s="13"/>
      <c r="G150" s="7"/>
      <c r="O150" s="13"/>
      <c r="S150" s="7"/>
      <c r="T150" s="7"/>
      <c r="U150" s="7"/>
    </row>
    <row r="151" spans="1:24" s="1" customFormat="1">
      <c r="A151" s="13"/>
      <c r="B151" s="13"/>
      <c r="C151" s="27"/>
      <c r="D151" s="11"/>
      <c r="E151" s="13"/>
      <c r="F151" s="13"/>
      <c r="G151" s="7"/>
      <c r="O151" s="13"/>
      <c r="S151" s="7"/>
      <c r="T151" s="7"/>
      <c r="U151" s="7"/>
    </row>
    <row r="152" spans="1:24" s="1" customFormat="1" ht="19.5" thickBot="1">
      <c r="A152" s="13"/>
      <c r="B152" s="284" t="s">
        <v>539</v>
      </c>
      <c r="C152" s="284"/>
      <c r="D152" s="284"/>
      <c r="E152" s="41"/>
      <c r="F152" s="208" t="s">
        <v>540</v>
      </c>
      <c r="G152" s="7"/>
      <c r="O152" s="13"/>
      <c r="S152" s="7"/>
      <c r="T152" s="7"/>
      <c r="U152" s="7"/>
    </row>
    <row r="153" spans="1:24" s="1" customFormat="1" ht="18.75">
      <c r="A153" s="13"/>
      <c r="B153" s="208"/>
      <c r="C153" s="208"/>
      <c r="D153" s="208"/>
      <c r="E153" s="154"/>
      <c r="F153" s="208"/>
      <c r="G153" s="7"/>
      <c r="O153" s="13"/>
      <c r="S153" s="7"/>
      <c r="T153" s="7"/>
      <c r="U153" s="7"/>
    </row>
    <row r="154" spans="1:24" s="1" customFormat="1" ht="18.75">
      <c r="A154" s="13"/>
      <c r="B154" s="42"/>
      <c r="C154" s="43"/>
      <c r="D154" s="44"/>
      <c r="E154" s="44"/>
      <c r="F154" s="44"/>
      <c r="G154" s="7"/>
      <c r="O154" s="13"/>
      <c r="S154" s="7"/>
      <c r="T154" s="7"/>
      <c r="U154" s="7"/>
    </row>
    <row r="155" spans="1:24" s="1" customFormat="1" ht="19.5" thickBot="1">
      <c r="A155" s="13"/>
      <c r="B155" s="284" t="s">
        <v>541</v>
      </c>
      <c r="C155" s="284"/>
      <c r="D155" s="284"/>
      <c r="E155" s="41"/>
      <c r="F155" s="208" t="s">
        <v>542</v>
      </c>
      <c r="G155" s="7"/>
      <c r="O155" s="13"/>
      <c r="S155" s="7"/>
      <c r="T155" s="7"/>
      <c r="U155" s="7"/>
    </row>
    <row r="156" spans="1:24" s="1" customFormat="1" ht="18.75">
      <c r="A156" s="13"/>
      <c r="B156" s="208"/>
      <c r="C156" s="208"/>
      <c r="D156" s="208"/>
      <c r="E156" s="154"/>
      <c r="F156" s="208"/>
      <c r="G156" s="7"/>
      <c r="O156" s="13"/>
      <c r="S156" s="7"/>
      <c r="T156" s="7"/>
      <c r="U156" s="7"/>
    </row>
    <row r="157" spans="1:24" s="1" customFormat="1" ht="18.75">
      <c r="A157" s="13"/>
      <c r="B157" s="45"/>
      <c r="C157" s="45"/>
      <c r="D157" s="208"/>
      <c r="E157" s="208"/>
      <c r="F157" s="208"/>
      <c r="G157" s="7"/>
      <c r="O157" s="13"/>
      <c r="S157" s="7"/>
      <c r="T157" s="7"/>
      <c r="U157" s="7"/>
    </row>
    <row r="158" spans="1:24" s="1" customFormat="1" ht="19.5" thickBot="1">
      <c r="A158" s="13"/>
      <c r="B158" s="284" t="s">
        <v>543</v>
      </c>
      <c r="C158" s="284"/>
      <c r="D158" s="284"/>
      <c r="E158" s="41"/>
      <c r="F158" s="208" t="s">
        <v>544</v>
      </c>
      <c r="G158" s="7"/>
      <c r="O158" s="13"/>
      <c r="S158" s="7"/>
      <c r="T158" s="7"/>
      <c r="U158" s="7"/>
    </row>
    <row r="159" spans="1:24" s="1" customFormat="1" ht="18.75">
      <c r="A159" s="13"/>
      <c r="B159" s="208"/>
      <c r="C159" s="208"/>
      <c r="D159" s="208"/>
      <c r="E159" s="154"/>
      <c r="F159" s="208"/>
      <c r="G159" s="7"/>
      <c r="O159" s="13"/>
      <c r="S159" s="7"/>
      <c r="T159" s="7"/>
      <c r="U159" s="7"/>
    </row>
    <row r="160" spans="1:24" s="1" customFormat="1" ht="18.75">
      <c r="A160" s="13"/>
      <c r="B160" s="42"/>
      <c r="C160" s="43"/>
      <c r="D160" s="44"/>
      <c r="E160" s="44"/>
      <c r="F160" s="44"/>
      <c r="G160" s="7"/>
      <c r="O160" s="13"/>
      <c r="S160" s="7"/>
      <c r="T160" s="7"/>
      <c r="U160" s="7"/>
    </row>
    <row r="161" spans="1:21" s="1" customFormat="1" ht="19.5" thickBot="1">
      <c r="A161" s="13"/>
      <c r="B161" s="284" t="s">
        <v>545</v>
      </c>
      <c r="C161" s="284"/>
      <c r="D161" s="284"/>
      <c r="E161" s="41"/>
      <c r="F161" s="208" t="s">
        <v>546</v>
      </c>
      <c r="G161" s="7"/>
      <c r="O161" s="13"/>
      <c r="S161" s="7"/>
      <c r="T161" s="7"/>
      <c r="U161" s="7"/>
    </row>
    <row r="162" spans="1:21" s="1" customFormat="1" ht="18.75">
      <c r="A162" s="13"/>
      <c r="B162" s="208"/>
      <c r="C162" s="208"/>
      <c r="D162" s="208"/>
      <c r="E162" s="154"/>
      <c r="F162" s="208"/>
      <c r="G162" s="7"/>
      <c r="O162" s="13"/>
      <c r="S162" s="7"/>
      <c r="T162" s="7"/>
      <c r="U162" s="7"/>
    </row>
    <row r="163" spans="1:21" s="1" customFormat="1" ht="18.75">
      <c r="A163" s="13"/>
      <c r="B163" s="45"/>
      <c r="C163" s="45"/>
      <c r="D163" s="208"/>
      <c r="E163" s="208"/>
      <c r="F163" s="208"/>
      <c r="G163" s="7"/>
      <c r="O163" s="13"/>
      <c r="S163" s="7"/>
      <c r="T163" s="7"/>
      <c r="U163" s="7"/>
    </row>
    <row r="164" spans="1:21" s="1" customFormat="1" ht="19.5" thickBot="1">
      <c r="A164" s="13"/>
      <c r="B164" s="284" t="s">
        <v>547</v>
      </c>
      <c r="C164" s="284"/>
      <c r="D164" s="284"/>
      <c r="E164" s="41"/>
      <c r="F164" s="208" t="s">
        <v>548</v>
      </c>
      <c r="G164" s="7"/>
      <c r="O164" s="13"/>
      <c r="S164" s="7"/>
      <c r="T164" s="7"/>
      <c r="U164" s="7"/>
    </row>
    <row r="165" spans="1:21" s="1" customFormat="1" ht="18.75">
      <c r="A165" s="13"/>
      <c r="B165" s="45"/>
      <c r="C165" s="45"/>
      <c r="D165" s="208"/>
      <c r="E165" s="208"/>
      <c r="F165" s="208"/>
      <c r="G165" s="7"/>
      <c r="O165" s="13"/>
      <c r="S165" s="7"/>
      <c r="T165" s="7"/>
      <c r="U165" s="7"/>
    </row>
    <row r="166" spans="1:21" s="1" customFormat="1" ht="18.75">
      <c r="A166" s="13"/>
      <c r="B166" s="45"/>
      <c r="C166" s="45"/>
      <c r="D166" s="208"/>
      <c r="E166" s="208"/>
      <c r="F166" s="208"/>
      <c r="G166" s="7"/>
      <c r="O166" s="13"/>
      <c r="S166" s="7"/>
      <c r="T166" s="7"/>
      <c r="U166" s="7"/>
    </row>
    <row r="167" spans="1:21" s="1" customFormat="1" ht="19.5" thickBot="1">
      <c r="A167" s="13"/>
      <c r="B167" s="284" t="s">
        <v>549</v>
      </c>
      <c r="C167" s="284"/>
      <c r="D167" s="284"/>
      <c r="E167" s="41"/>
      <c r="F167" s="208" t="s">
        <v>550</v>
      </c>
      <c r="G167" s="7"/>
      <c r="O167" s="13"/>
      <c r="S167" s="7"/>
      <c r="T167" s="7"/>
      <c r="U167" s="7"/>
    </row>
    <row r="168" spans="1:21" s="1" customFormat="1" ht="18.75">
      <c r="A168" s="13"/>
      <c r="B168" s="208"/>
      <c r="C168" s="208"/>
      <c r="D168" s="208"/>
      <c r="E168" s="208"/>
      <c r="F168" s="208"/>
      <c r="G168" s="7"/>
      <c r="O168" s="13"/>
      <c r="S168" s="7"/>
      <c r="T168" s="7"/>
      <c r="U168" s="7"/>
    </row>
    <row r="169" spans="1:21" s="1" customFormat="1" ht="18.75">
      <c r="A169" s="13"/>
      <c r="B169" s="208"/>
      <c r="C169" s="208"/>
      <c r="D169" s="208"/>
      <c r="E169" s="208"/>
      <c r="F169" s="208"/>
      <c r="G169" s="7"/>
      <c r="O169" s="13"/>
      <c r="S169" s="7"/>
      <c r="T169" s="7"/>
      <c r="U169" s="7"/>
    </row>
    <row r="170" spans="1:21" s="1" customFormat="1" ht="19.5" thickBot="1">
      <c r="A170" s="13"/>
      <c r="B170" s="284" t="s">
        <v>551</v>
      </c>
      <c r="C170" s="284"/>
      <c r="D170" s="284"/>
      <c r="E170" s="41"/>
      <c r="F170" s="208" t="s">
        <v>552</v>
      </c>
      <c r="G170" s="7"/>
      <c r="O170" s="13"/>
      <c r="S170" s="7"/>
      <c r="T170" s="7"/>
      <c r="U170" s="7"/>
    </row>
    <row r="171" spans="1:21" ht="18.75">
      <c r="B171" s="208"/>
      <c r="C171" s="208"/>
      <c r="D171" s="208"/>
      <c r="E171" s="208"/>
      <c r="F171" s="208"/>
      <c r="G171" s="212"/>
      <c r="H171" s="211"/>
      <c r="I171" s="211"/>
      <c r="J171" s="211"/>
      <c r="K171" s="211"/>
      <c r="L171" s="211"/>
      <c r="M171" s="211"/>
      <c r="N171" s="211"/>
      <c r="P171" s="211"/>
      <c r="Q171" s="211"/>
      <c r="R171" s="211"/>
      <c r="S171" s="212"/>
      <c r="T171" s="212"/>
      <c r="U171" s="212"/>
    </row>
    <row r="172" spans="1:21" ht="18.75">
      <c r="B172" s="208"/>
      <c r="C172" s="208"/>
      <c r="D172" s="208"/>
      <c r="E172" s="208"/>
      <c r="F172" s="208"/>
      <c r="G172" s="212"/>
      <c r="H172" s="211"/>
      <c r="I172" s="211"/>
      <c r="J172" s="211"/>
      <c r="K172" s="211"/>
      <c r="L172" s="211"/>
      <c r="M172" s="211"/>
      <c r="N172" s="211"/>
      <c r="P172" s="211"/>
      <c r="Q172" s="211"/>
      <c r="R172" s="211"/>
      <c r="S172" s="212"/>
      <c r="T172" s="212"/>
      <c r="U172" s="212"/>
    </row>
    <row r="173" spans="1:21" ht="19.5" thickBot="1">
      <c r="B173" s="284" t="s">
        <v>553</v>
      </c>
      <c r="C173" s="284"/>
      <c r="D173" s="284"/>
      <c r="E173" s="41"/>
      <c r="F173" s="208" t="s">
        <v>554</v>
      </c>
      <c r="G173" s="212"/>
      <c r="H173" s="211"/>
      <c r="I173" s="211"/>
      <c r="J173" s="211"/>
      <c r="K173" s="211"/>
      <c r="L173" s="211"/>
      <c r="M173" s="211"/>
      <c r="N173" s="211"/>
      <c r="P173" s="211"/>
      <c r="Q173" s="211"/>
      <c r="R173" s="211"/>
      <c r="S173" s="212"/>
      <c r="T173" s="212"/>
      <c r="U173" s="212"/>
    </row>
    <row r="174" spans="1:21" ht="18.75">
      <c r="B174" s="208"/>
      <c r="C174" s="208"/>
      <c r="D174" s="208"/>
      <c r="E174" s="208"/>
      <c r="F174" s="208"/>
      <c r="G174" s="212"/>
      <c r="H174" s="211"/>
      <c r="I174" s="211"/>
      <c r="J174" s="211"/>
      <c r="K174" s="211"/>
      <c r="L174" s="211"/>
      <c r="M174" s="211"/>
      <c r="N174" s="211"/>
      <c r="P174" s="211"/>
      <c r="Q174" s="211"/>
      <c r="R174" s="211"/>
      <c r="S174" s="212"/>
      <c r="T174" s="212"/>
      <c r="U174" s="212"/>
    </row>
    <row r="175" spans="1:21" ht="18.75">
      <c r="B175" s="208"/>
      <c r="C175" s="208"/>
      <c r="D175" s="208"/>
      <c r="E175" s="208"/>
      <c r="F175" s="208"/>
      <c r="G175" s="212"/>
      <c r="H175" s="211"/>
      <c r="I175" s="211"/>
      <c r="J175" s="211"/>
      <c r="K175" s="211"/>
      <c r="L175" s="211"/>
      <c r="M175" s="211"/>
      <c r="N175" s="211"/>
      <c r="P175" s="211"/>
      <c r="Q175" s="211"/>
      <c r="R175" s="211"/>
      <c r="S175" s="212"/>
      <c r="T175" s="212"/>
      <c r="U175" s="212"/>
    </row>
    <row r="176" spans="1:21" ht="19.5" thickBot="1">
      <c r="B176" s="284" t="s">
        <v>553</v>
      </c>
      <c r="C176" s="284"/>
      <c r="D176" s="284"/>
      <c r="E176" s="41"/>
      <c r="F176" s="208" t="s">
        <v>555</v>
      </c>
      <c r="G176" s="212"/>
      <c r="H176" s="211"/>
      <c r="I176" s="211"/>
      <c r="J176" s="211"/>
      <c r="K176" s="211"/>
      <c r="L176" s="211"/>
      <c r="M176" s="211"/>
      <c r="N176" s="211"/>
      <c r="P176" s="211"/>
      <c r="Q176" s="211"/>
      <c r="R176" s="211"/>
      <c r="S176" s="212"/>
      <c r="T176" s="212"/>
      <c r="U176" s="212"/>
    </row>
    <row r="177" spans="1:21" ht="18.75">
      <c r="B177" s="208"/>
      <c r="C177" s="208"/>
      <c r="D177" s="208"/>
      <c r="E177" s="208"/>
      <c r="F177" s="208"/>
      <c r="G177" s="212"/>
      <c r="H177" s="211"/>
      <c r="I177" s="211"/>
      <c r="J177" s="211"/>
      <c r="K177" s="211"/>
      <c r="L177" s="211"/>
      <c r="M177" s="211"/>
      <c r="N177" s="211"/>
      <c r="P177" s="211"/>
      <c r="Q177" s="211"/>
      <c r="R177" s="211"/>
      <c r="S177" s="212"/>
      <c r="T177" s="212"/>
      <c r="U177" s="212"/>
    </row>
    <row r="178" spans="1:21" ht="18.75">
      <c r="B178" s="208"/>
      <c r="C178" s="208"/>
      <c r="D178" s="208"/>
      <c r="E178" s="208"/>
      <c r="F178" s="208"/>
      <c r="G178" s="212"/>
      <c r="H178" s="211"/>
      <c r="I178" s="211"/>
      <c r="J178" s="211"/>
      <c r="K178" s="211"/>
      <c r="L178" s="211"/>
      <c r="M178" s="211"/>
      <c r="N178" s="211"/>
      <c r="P178" s="211"/>
      <c r="Q178" s="211"/>
      <c r="R178" s="211"/>
      <c r="S178" s="212"/>
      <c r="T178" s="212"/>
      <c r="U178" s="212"/>
    </row>
    <row r="179" spans="1:21" ht="19.5" thickBot="1">
      <c r="B179" s="284" t="s">
        <v>556</v>
      </c>
      <c r="C179" s="284"/>
      <c r="D179" s="284"/>
      <c r="E179" s="41"/>
      <c r="F179" s="208" t="s">
        <v>557</v>
      </c>
      <c r="G179" s="212"/>
      <c r="H179" s="211"/>
      <c r="I179" s="211"/>
      <c r="J179" s="211"/>
      <c r="K179" s="211"/>
      <c r="L179" s="211"/>
      <c r="M179" s="211"/>
      <c r="N179" s="211"/>
      <c r="P179" s="211"/>
      <c r="Q179" s="211"/>
      <c r="R179" s="211"/>
      <c r="S179" s="212"/>
      <c r="T179" s="212"/>
      <c r="U179" s="212"/>
    </row>
    <row r="180" spans="1:21" ht="18.75">
      <c r="A180" s="211"/>
      <c r="B180" s="208"/>
      <c r="C180" s="208"/>
      <c r="D180" s="208"/>
      <c r="E180" s="208"/>
      <c r="F180" s="208"/>
      <c r="G180" s="212"/>
      <c r="H180" s="211"/>
      <c r="I180" s="211"/>
      <c r="J180" s="211"/>
      <c r="K180" s="211"/>
      <c r="L180" s="211"/>
      <c r="M180" s="211"/>
      <c r="N180" s="211"/>
      <c r="P180" s="211"/>
      <c r="Q180" s="211"/>
      <c r="R180" s="211"/>
      <c r="S180" s="212"/>
      <c r="T180" s="212"/>
      <c r="U180" s="211"/>
    </row>
    <row r="181" spans="1:21" ht="18.75">
      <c r="A181" s="211"/>
      <c r="B181" s="208"/>
      <c r="C181" s="208"/>
      <c r="D181" s="208"/>
      <c r="E181" s="208"/>
      <c r="F181" s="208"/>
      <c r="G181" s="212"/>
      <c r="H181" s="211"/>
      <c r="I181" s="211"/>
      <c r="J181" s="211"/>
      <c r="K181" s="211"/>
      <c r="L181" s="211"/>
      <c r="M181" s="211"/>
      <c r="N181" s="211"/>
      <c r="P181" s="211"/>
      <c r="Q181" s="211"/>
      <c r="R181" s="211"/>
      <c r="S181" s="212"/>
      <c r="T181" s="212"/>
      <c r="U181" s="211"/>
    </row>
    <row r="182" spans="1:21" ht="19.5" thickBot="1">
      <c r="A182" s="211"/>
      <c r="B182" s="284" t="s">
        <v>558</v>
      </c>
      <c r="C182" s="284"/>
      <c r="D182" s="284"/>
      <c r="E182" s="41"/>
      <c r="F182" s="208" t="s">
        <v>559</v>
      </c>
      <c r="G182" s="212"/>
      <c r="H182" s="211"/>
      <c r="I182" s="211"/>
      <c r="J182" s="211"/>
      <c r="K182" s="211"/>
      <c r="L182" s="211"/>
      <c r="M182" s="211"/>
      <c r="N182" s="211"/>
      <c r="P182" s="211"/>
      <c r="Q182" s="211"/>
      <c r="R182" s="211"/>
      <c r="S182" s="212"/>
      <c r="T182" s="212"/>
      <c r="U182" s="211"/>
    </row>
    <row r="183" spans="1:21" ht="18.75">
      <c r="A183" s="211"/>
      <c r="B183" s="208"/>
      <c r="C183" s="208"/>
      <c r="D183" s="208"/>
      <c r="E183" s="208"/>
      <c r="F183" s="208"/>
      <c r="G183" s="212"/>
      <c r="H183" s="211"/>
      <c r="I183" s="211"/>
      <c r="J183" s="211"/>
      <c r="K183" s="211"/>
      <c r="L183" s="211"/>
      <c r="M183" s="211"/>
      <c r="N183" s="211"/>
      <c r="P183" s="211"/>
      <c r="Q183" s="211"/>
      <c r="R183" s="211"/>
      <c r="S183" s="212"/>
      <c r="T183" s="212"/>
      <c r="U183" s="211"/>
    </row>
    <row r="184" spans="1:21" ht="18.75">
      <c r="A184" s="211"/>
      <c r="B184" s="208"/>
      <c r="C184" s="208"/>
      <c r="D184" s="208"/>
      <c r="E184" s="208"/>
      <c r="F184" s="208"/>
      <c r="G184" s="212"/>
      <c r="H184" s="211"/>
      <c r="I184" s="211"/>
      <c r="J184" s="211"/>
      <c r="K184" s="211"/>
      <c r="L184" s="211"/>
      <c r="M184" s="211"/>
      <c r="N184" s="211"/>
      <c r="P184" s="211"/>
      <c r="Q184" s="211"/>
      <c r="R184" s="211"/>
      <c r="S184" s="212"/>
      <c r="T184" s="212"/>
      <c r="U184" s="211"/>
    </row>
    <row r="185" spans="1:21" ht="19.5" thickBot="1">
      <c r="A185" s="211"/>
      <c r="B185" s="284" t="s">
        <v>558</v>
      </c>
      <c r="C185" s="284"/>
      <c r="D185" s="284"/>
      <c r="E185" s="41"/>
      <c r="F185" s="208" t="s">
        <v>560</v>
      </c>
      <c r="G185" s="212"/>
      <c r="H185" s="211"/>
      <c r="I185" s="211"/>
      <c r="J185" s="211"/>
      <c r="K185" s="211"/>
      <c r="L185" s="211"/>
      <c r="M185" s="211"/>
      <c r="N185" s="211"/>
      <c r="P185" s="211"/>
      <c r="Q185" s="211"/>
      <c r="R185" s="211"/>
      <c r="S185" s="212"/>
      <c r="T185" s="212"/>
      <c r="U185" s="211"/>
    </row>
    <row r="186" spans="1:21" ht="18.75">
      <c r="A186" s="211"/>
      <c r="B186" s="208"/>
      <c r="C186" s="208"/>
      <c r="D186" s="208"/>
      <c r="E186" s="208"/>
      <c r="F186" s="208"/>
      <c r="G186" s="212"/>
      <c r="H186" s="211"/>
      <c r="I186" s="211"/>
      <c r="J186" s="211"/>
      <c r="K186" s="211"/>
      <c r="L186" s="211"/>
      <c r="M186" s="211"/>
      <c r="N186" s="211"/>
      <c r="P186" s="211"/>
      <c r="Q186" s="211"/>
      <c r="R186" s="211"/>
      <c r="S186" s="212"/>
      <c r="T186" s="212"/>
      <c r="U186" s="211"/>
    </row>
    <row r="187" spans="1:21" ht="18.75">
      <c r="A187" s="211"/>
      <c r="B187" s="208"/>
      <c r="C187" s="208"/>
      <c r="D187" s="208"/>
      <c r="E187" s="208"/>
      <c r="F187" s="208"/>
      <c r="G187" s="212"/>
      <c r="H187" s="211"/>
      <c r="I187" s="211"/>
      <c r="J187" s="211"/>
      <c r="K187" s="211"/>
      <c r="L187" s="211"/>
      <c r="M187" s="211"/>
      <c r="N187" s="211"/>
      <c r="P187" s="211"/>
      <c r="Q187" s="211"/>
      <c r="R187" s="211"/>
      <c r="S187" s="212"/>
      <c r="T187" s="212"/>
      <c r="U187" s="211"/>
    </row>
    <row r="188" spans="1:21" ht="19.5" thickBot="1">
      <c r="A188" s="211"/>
      <c r="B188" s="284" t="s">
        <v>561</v>
      </c>
      <c r="C188" s="284"/>
      <c r="D188" s="284"/>
      <c r="E188" s="41"/>
      <c r="F188" s="208" t="s">
        <v>562</v>
      </c>
      <c r="G188" s="212"/>
      <c r="H188" s="211"/>
      <c r="I188" s="211"/>
      <c r="J188" s="211"/>
      <c r="K188" s="211"/>
      <c r="L188" s="211"/>
      <c r="M188" s="211"/>
      <c r="N188" s="211"/>
      <c r="P188" s="211"/>
      <c r="Q188" s="211"/>
      <c r="R188" s="211"/>
      <c r="S188" s="212"/>
      <c r="T188" s="212"/>
      <c r="U188" s="211"/>
    </row>
    <row r="189" spans="1:21" ht="18.75">
      <c r="A189" s="211"/>
      <c r="B189" s="208"/>
      <c r="C189" s="208"/>
      <c r="D189" s="208"/>
      <c r="E189" s="208"/>
      <c r="F189" s="208"/>
      <c r="G189" s="212"/>
      <c r="H189" s="211"/>
      <c r="I189" s="211"/>
      <c r="J189" s="211"/>
      <c r="K189" s="211"/>
      <c r="L189" s="211"/>
      <c r="M189" s="211"/>
      <c r="N189" s="211"/>
      <c r="P189" s="211"/>
      <c r="Q189" s="211"/>
      <c r="R189" s="211"/>
      <c r="S189" s="212"/>
      <c r="T189" s="212"/>
      <c r="U189" s="211"/>
    </row>
    <row r="190" spans="1:21" ht="18.75">
      <c r="A190" s="211"/>
      <c r="B190" s="208"/>
      <c r="C190" s="208"/>
      <c r="D190" s="208"/>
      <c r="E190" s="208"/>
      <c r="F190" s="208"/>
      <c r="G190" s="212"/>
      <c r="H190" s="211"/>
      <c r="I190" s="211"/>
      <c r="J190" s="211"/>
      <c r="K190" s="211"/>
      <c r="L190" s="211"/>
      <c r="M190" s="211"/>
      <c r="N190" s="211"/>
      <c r="P190" s="211"/>
      <c r="Q190" s="211"/>
      <c r="R190" s="211"/>
      <c r="S190" s="212"/>
      <c r="T190" s="212"/>
      <c r="U190" s="211"/>
    </row>
    <row r="191" spans="1:21" ht="19.5" thickBot="1">
      <c r="A191" s="211"/>
      <c r="B191" s="284" t="s">
        <v>563</v>
      </c>
      <c r="C191" s="284"/>
      <c r="D191" s="284"/>
      <c r="E191" s="41"/>
      <c r="F191" s="208" t="s">
        <v>564</v>
      </c>
      <c r="G191" s="212"/>
      <c r="H191" s="211"/>
      <c r="I191" s="211"/>
      <c r="J191" s="211"/>
      <c r="K191" s="211"/>
      <c r="L191" s="211"/>
      <c r="M191" s="211"/>
      <c r="N191" s="211"/>
      <c r="P191" s="211"/>
      <c r="Q191" s="211"/>
      <c r="R191" s="211"/>
      <c r="S191" s="212"/>
      <c r="T191" s="212"/>
      <c r="U191" s="211"/>
    </row>
    <row r="192" spans="1:21" ht="18.75">
      <c r="A192" s="211"/>
      <c r="B192" s="208"/>
      <c r="C192" s="208"/>
      <c r="D192" s="208"/>
      <c r="E192" s="208"/>
      <c r="F192" s="208"/>
      <c r="G192" s="212"/>
      <c r="H192" s="211"/>
      <c r="I192" s="211"/>
      <c r="J192" s="211"/>
      <c r="K192" s="211"/>
      <c r="L192" s="211"/>
      <c r="M192" s="211"/>
      <c r="N192" s="211"/>
      <c r="P192" s="211"/>
      <c r="Q192" s="211"/>
      <c r="R192" s="211"/>
      <c r="S192" s="212"/>
      <c r="T192" s="212"/>
      <c r="U192" s="211"/>
    </row>
    <row r="193" spans="1:21" ht="18.75">
      <c r="A193" s="211"/>
      <c r="B193" s="208"/>
      <c r="C193" s="208"/>
      <c r="D193" s="208"/>
      <c r="E193" s="208"/>
      <c r="F193" s="208"/>
      <c r="G193" s="212"/>
      <c r="H193" s="211"/>
      <c r="I193" s="211"/>
      <c r="J193" s="211"/>
      <c r="K193" s="211"/>
      <c r="L193" s="211"/>
      <c r="M193" s="211"/>
      <c r="N193" s="211"/>
      <c r="P193" s="211"/>
      <c r="Q193" s="211"/>
      <c r="R193" s="211"/>
      <c r="S193" s="212"/>
      <c r="T193" s="212"/>
      <c r="U193" s="211"/>
    </row>
    <row r="194" spans="1:21" ht="19.5" thickBot="1">
      <c r="A194" s="211"/>
      <c r="B194" s="284" t="s">
        <v>563</v>
      </c>
      <c r="C194" s="284"/>
      <c r="D194" s="284"/>
      <c r="E194" s="41"/>
      <c r="F194" s="208" t="s">
        <v>565</v>
      </c>
      <c r="G194" s="212"/>
      <c r="H194" s="211"/>
      <c r="I194" s="211"/>
      <c r="J194" s="211"/>
      <c r="K194" s="211"/>
      <c r="L194" s="211"/>
      <c r="M194" s="211"/>
      <c r="N194" s="211"/>
      <c r="P194" s="211"/>
      <c r="Q194" s="211"/>
      <c r="R194" s="211"/>
      <c r="S194" s="212"/>
      <c r="T194" s="212"/>
      <c r="U194" s="211"/>
    </row>
    <row r="195" spans="1:21">
      <c r="A195" s="211"/>
      <c r="F195" s="211"/>
      <c r="G195" s="212"/>
      <c r="H195" s="211"/>
      <c r="I195" s="211"/>
      <c r="J195" s="211"/>
      <c r="K195" s="211"/>
      <c r="L195" s="211"/>
      <c r="M195" s="211"/>
      <c r="N195" s="211"/>
      <c r="P195" s="211"/>
      <c r="Q195" s="211"/>
      <c r="R195" s="211"/>
      <c r="S195" s="212"/>
      <c r="T195" s="212"/>
      <c r="U195" s="211"/>
    </row>
    <row r="196" spans="1:21">
      <c r="F196" s="211"/>
      <c r="G196" s="212"/>
      <c r="H196" s="211"/>
      <c r="I196" s="211"/>
      <c r="J196" s="211"/>
      <c r="K196" s="211"/>
      <c r="L196" s="211"/>
      <c r="M196" s="211"/>
      <c r="N196" s="211"/>
      <c r="P196" s="211"/>
      <c r="Q196" s="211"/>
      <c r="R196" s="211"/>
      <c r="S196" s="212"/>
      <c r="T196" s="212"/>
      <c r="U196" s="212"/>
    </row>
  </sheetData>
  <mergeCells count="24">
    <mergeCell ref="B182:D182"/>
    <mergeCell ref="B185:D185"/>
    <mergeCell ref="B188:D188"/>
    <mergeCell ref="B191:D191"/>
    <mergeCell ref="B194:D194"/>
    <mergeCell ref="X140:X141"/>
    <mergeCell ref="B164:D164"/>
    <mergeCell ref="B167:D167"/>
    <mergeCell ref="B170:D170"/>
    <mergeCell ref="B173:D173"/>
    <mergeCell ref="B176:D176"/>
    <mergeCell ref="B179:D179"/>
    <mergeCell ref="A144:C144"/>
    <mergeCell ref="A145:C145"/>
    <mergeCell ref="B152:D152"/>
    <mergeCell ref="B155:D155"/>
    <mergeCell ref="B158:D158"/>
    <mergeCell ref="B161:D161"/>
    <mergeCell ref="A109:X109"/>
    <mergeCell ref="A4:X4"/>
    <mergeCell ref="A8:X8"/>
    <mergeCell ref="A95:C95"/>
    <mergeCell ref="A96:X96"/>
    <mergeCell ref="A108:C108"/>
  </mergeCells>
  <pageMargins left="0.7" right="0.7" top="0.75" bottom="0.75" header="0.3" footer="0.3"/>
  <pageSetup paperSize="8" scale="40" fitToHeight="0" orientation="landscape" r:id="rId1"/>
  <colBreaks count="1" manualBreakCount="1">
    <brk id="2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97"/>
  <sheetViews>
    <sheetView view="pageBreakPreview" topLeftCell="A97" zoomScale="55" zoomScaleNormal="75" zoomScaleSheetLayoutView="55" workbookViewId="0">
      <selection activeCell="L94" sqref="L94"/>
    </sheetView>
  </sheetViews>
  <sheetFormatPr defaultColWidth="9.140625" defaultRowHeight="15.75"/>
  <cols>
    <col min="1" max="1" width="8.140625" style="12" customWidth="1"/>
    <col min="2" max="2" width="17.7109375" style="12" customWidth="1"/>
    <col min="3" max="3" width="22.7109375" style="26" customWidth="1"/>
    <col min="4" max="4" width="30" style="22" customWidth="1"/>
    <col min="5" max="5" width="53.42578125" style="12" customWidth="1"/>
    <col min="6" max="6" width="49.7109375" style="5" customWidth="1"/>
    <col min="7" max="7" width="13.42578125" style="6" customWidth="1"/>
    <col min="8" max="8" width="16" style="5" customWidth="1"/>
    <col min="9" max="9" width="13.140625" style="5" customWidth="1"/>
    <col min="10" max="10" width="13.7109375" style="5" customWidth="1"/>
    <col min="11" max="11" width="14.85546875" style="5" customWidth="1"/>
    <col min="12" max="12" width="23.140625" style="5" customWidth="1"/>
    <col min="13" max="13" width="13.42578125" style="5" customWidth="1"/>
    <col min="14" max="14" width="17" style="9" customWidth="1"/>
    <col min="15" max="15" width="31" style="12" customWidth="1"/>
    <col min="16" max="16" width="9.85546875" style="5" customWidth="1"/>
    <col min="17" max="17" width="11" style="5" customWidth="1"/>
    <col min="18" max="18" width="20.28515625" style="5" customWidth="1"/>
    <col min="19" max="19" width="21.85546875" style="6" customWidth="1"/>
    <col min="20" max="20" width="27.42578125" style="8" customWidth="1"/>
    <col min="21" max="21" width="23.42578125" style="6" customWidth="1"/>
    <col min="22" max="23" width="9.140625" style="5"/>
    <col min="24" max="24" width="11.7109375" style="5" customWidth="1"/>
    <col min="25" max="25" width="13.5703125" style="5" customWidth="1"/>
    <col min="26" max="26" width="12.5703125" style="5" customWidth="1"/>
    <col min="27" max="16384" width="9.140625" style="5"/>
  </cols>
  <sheetData>
    <row r="1" spans="1:24" ht="33.75" customHeight="1">
      <c r="F1" s="211"/>
      <c r="G1" s="212"/>
      <c r="H1" s="211"/>
      <c r="I1" s="211"/>
      <c r="J1" s="211"/>
      <c r="K1" s="211"/>
      <c r="L1" s="211"/>
      <c r="M1" s="211"/>
      <c r="N1" s="211"/>
      <c r="P1" s="211"/>
      <c r="Q1" s="211"/>
      <c r="R1" s="211"/>
      <c r="S1" s="212"/>
      <c r="T1" s="212"/>
      <c r="U1" s="212"/>
      <c r="V1" s="211"/>
      <c r="W1" s="211"/>
      <c r="X1" s="211"/>
    </row>
    <row r="2" spans="1:24" ht="16.5" thickBot="1">
      <c r="F2" s="211"/>
      <c r="G2" s="212"/>
      <c r="H2" s="211"/>
      <c r="I2" s="211"/>
      <c r="J2" s="211"/>
      <c r="K2" s="211"/>
      <c r="L2" s="211"/>
      <c r="M2" s="211"/>
      <c r="N2" s="211"/>
      <c r="P2" s="211"/>
      <c r="Q2" s="211"/>
      <c r="R2" s="211"/>
      <c r="S2" s="212"/>
      <c r="T2" s="46" t="s">
        <v>0</v>
      </c>
      <c r="U2" s="47"/>
      <c r="V2" s="47"/>
      <c r="W2" s="47"/>
      <c r="X2" s="211"/>
    </row>
    <row r="3" spans="1:24" ht="32.25" customHeight="1">
      <c r="F3" s="211"/>
      <c r="G3" s="212"/>
      <c r="H3" s="211"/>
      <c r="I3" s="211"/>
      <c r="J3" s="211"/>
      <c r="K3" s="211"/>
      <c r="L3" s="211"/>
      <c r="M3" s="211"/>
      <c r="N3" s="211"/>
      <c r="P3" s="211"/>
      <c r="Q3" s="211"/>
      <c r="R3" s="211"/>
      <c r="S3" s="212"/>
      <c r="T3" s="212"/>
      <c r="U3" s="212"/>
      <c r="V3" s="211"/>
      <c r="W3" s="211"/>
      <c r="X3" s="211"/>
    </row>
    <row r="4" spans="1:24" ht="20.25">
      <c r="A4" s="283" t="s">
        <v>1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</row>
    <row r="5" spans="1:24">
      <c r="F5" s="211"/>
      <c r="G5" s="212"/>
      <c r="H5" s="211"/>
      <c r="I5" s="211"/>
      <c r="J5" s="211"/>
      <c r="K5" s="211"/>
      <c r="L5" s="211"/>
      <c r="M5" s="211"/>
      <c r="N5" s="211"/>
      <c r="P5" s="211"/>
      <c r="Q5" s="211"/>
      <c r="R5" s="211"/>
      <c r="S5" s="212"/>
      <c r="T5" s="212"/>
      <c r="U5" s="212"/>
      <c r="V5" s="211"/>
      <c r="W5" s="211"/>
      <c r="X5" s="211"/>
    </row>
    <row r="6" spans="1:24" ht="140.25" customHeight="1">
      <c r="A6" s="59" t="s">
        <v>2</v>
      </c>
      <c r="B6" s="59" t="s">
        <v>3</v>
      </c>
      <c r="C6" s="64" t="s">
        <v>4</v>
      </c>
      <c r="D6" s="59" t="s">
        <v>5</v>
      </c>
      <c r="E6" s="59" t="s">
        <v>6</v>
      </c>
      <c r="F6" s="59" t="s">
        <v>7</v>
      </c>
      <c r="G6" s="59" t="s">
        <v>8</v>
      </c>
      <c r="H6" s="59" t="s">
        <v>9</v>
      </c>
      <c r="I6" s="59" t="s">
        <v>10</v>
      </c>
      <c r="J6" s="59" t="s">
        <v>11</v>
      </c>
      <c r="K6" s="59" t="s">
        <v>12</v>
      </c>
      <c r="L6" s="59" t="s">
        <v>13</v>
      </c>
      <c r="M6" s="59" t="s">
        <v>14</v>
      </c>
      <c r="N6" s="59" t="s">
        <v>15</v>
      </c>
      <c r="O6" s="59" t="s">
        <v>16</v>
      </c>
      <c r="P6" s="59" t="s">
        <v>17</v>
      </c>
      <c r="Q6" s="59" t="s">
        <v>18</v>
      </c>
      <c r="R6" s="60" t="s">
        <v>19</v>
      </c>
      <c r="S6" s="59" t="s">
        <v>20</v>
      </c>
      <c r="T6" s="59" t="s">
        <v>21</v>
      </c>
      <c r="U6" s="59" t="s">
        <v>22</v>
      </c>
      <c r="V6" s="59" t="s">
        <v>23</v>
      </c>
      <c r="W6" s="59" t="s">
        <v>24</v>
      </c>
      <c r="X6" s="59" t="s">
        <v>25</v>
      </c>
    </row>
    <row r="7" spans="1:24">
      <c r="A7" s="209">
        <v>1</v>
      </c>
      <c r="B7" s="209">
        <v>2</v>
      </c>
      <c r="C7" s="65">
        <v>3</v>
      </c>
      <c r="D7" s="209">
        <v>4</v>
      </c>
      <c r="E7" s="209">
        <v>5</v>
      </c>
      <c r="F7" s="209">
        <v>6</v>
      </c>
      <c r="G7" s="209">
        <v>7</v>
      </c>
      <c r="H7" s="209">
        <v>8</v>
      </c>
      <c r="I7" s="209">
        <v>9</v>
      </c>
      <c r="J7" s="209">
        <v>10</v>
      </c>
      <c r="K7" s="209">
        <v>11</v>
      </c>
      <c r="L7" s="209">
        <v>12</v>
      </c>
      <c r="M7" s="209">
        <v>13</v>
      </c>
      <c r="N7" s="209">
        <v>14</v>
      </c>
      <c r="O7" s="209">
        <v>15</v>
      </c>
      <c r="P7" s="209">
        <v>16</v>
      </c>
      <c r="Q7" s="209">
        <v>17</v>
      </c>
      <c r="R7" s="209">
        <v>18</v>
      </c>
      <c r="S7" s="209">
        <v>19</v>
      </c>
      <c r="T7" s="209">
        <v>20</v>
      </c>
      <c r="U7" s="209">
        <v>21</v>
      </c>
      <c r="V7" s="209">
        <v>22</v>
      </c>
      <c r="W7" s="209">
        <v>23</v>
      </c>
      <c r="X7" s="209">
        <v>24</v>
      </c>
    </row>
    <row r="8" spans="1:24" ht="17.25" customHeight="1">
      <c r="A8" s="277" t="s">
        <v>26</v>
      </c>
      <c r="B8" s="278"/>
      <c r="C8" s="278"/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278"/>
      <c r="P8" s="278"/>
      <c r="Q8" s="278"/>
      <c r="R8" s="278"/>
      <c r="S8" s="278"/>
      <c r="T8" s="278"/>
      <c r="U8" s="278"/>
      <c r="V8" s="278"/>
      <c r="W8" s="278"/>
      <c r="X8" s="278"/>
    </row>
    <row r="9" spans="1:24" s="1" customFormat="1" ht="108" customHeight="1">
      <c r="A9" s="95" t="s">
        <v>27</v>
      </c>
      <c r="B9" s="95" t="s">
        <v>28</v>
      </c>
      <c r="C9" s="78" t="s">
        <v>29</v>
      </c>
      <c r="D9" s="76" t="s">
        <v>30</v>
      </c>
      <c r="E9" s="76" t="s">
        <v>31</v>
      </c>
      <c r="F9" s="76" t="s">
        <v>32</v>
      </c>
      <c r="G9" s="67" t="s">
        <v>33</v>
      </c>
      <c r="H9" s="72">
        <v>1</v>
      </c>
      <c r="I9" s="95">
        <v>750000000</v>
      </c>
      <c r="J9" s="73" t="s">
        <v>34</v>
      </c>
      <c r="K9" s="73" t="s">
        <v>35</v>
      </c>
      <c r="L9" s="68" t="s">
        <v>36</v>
      </c>
      <c r="M9" s="95" t="s">
        <v>37</v>
      </c>
      <c r="N9" s="77" t="s">
        <v>38</v>
      </c>
      <c r="O9" s="77" t="s">
        <v>39</v>
      </c>
      <c r="P9" s="95">
        <v>245</v>
      </c>
      <c r="Q9" s="68" t="s">
        <v>40</v>
      </c>
      <c r="R9" s="74">
        <v>632488.82208588952</v>
      </c>
      <c r="S9" s="57">
        <v>14.873000000000001</v>
      </c>
      <c r="T9" s="74">
        <v>9407006.25</v>
      </c>
      <c r="U9" s="74">
        <f t="shared" ref="U9:U16" si="0">T9*1.12</f>
        <v>10535847.000000002</v>
      </c>
      <c r="V9" s="95"/>
      <c r="W9" s="95">
        <v>2013</v>
      </c>
      <c r="X9" s="95"/>
    </row>
    <row r="10" spans="1:24" s="1" customFormat="1" ht="102" customHeight="1">
      <c r="A10" s="95" t="s">
        <v>41</v>
      </c>
      <c r="B10" s="95" t="s">
        <v>28</v>
      </c>
      <c r="C10" s="78" t="s">
        <v>29</v>
      </c>
      <c r="D10" s="76" t="s">
        <v>30</v>
      </c>
      <c r="E10" s="76" t="s">
        <v>31</v>
      </c>
      <c r="F10" s="76" t="s">
        <v>42</v>
      </c>
      <c r="G10" s="67" t="s">
        <v>33</v>
      </c>
      <c r="H10" s="72">
        <v>1</v>
      </c>
      <c r="I10" s="95">
        <v>750000000</v>
      </c>
      <c r="J10" s="73" t="s">
        <v>34</v>
      </c>
      <c r="K10" s="73" t="s">
        <v>35</v>
      </c>
      <c r="L10" s="68" t="s">
        <v>36</v>
      </c>
      <c r="M10" s="95" t="s">
        <v>37</v>
      </c>
      <c r="N10" s="77" t="s">
        <v>38</v>
      </c>
      <c r="O10" s="77" t="s">
        <v>39</v>
      </c>
      <c r="P10" s="95">
        <v>245</v>
      </c>
      <c r="Q10" s="68" t="s">
        <v>40</v>
      </c>
      <c r="R10" s="74">
        <v>18029095.899999999</v>
      </c>
      <c r="S10" s="74">
        <v>16.991599999999998</v>
      </c>
      <c r="T10" s="74">
        <v>306343185.88999999</v>
      </c>
      <c r="U10" s="74">
        <f t="shared" si="0"/>
        <v>343104368.19679999</v>
      </c>
      <c r="V10" s="95"/>
      <c r="W10" s="95">
        <v>2013</v>
      </c>
      <c r="X10" s="95"/>
    </row>
    <row r="11" spans="1:24" s="1" customFormat="1" ht="96" customHeight="1">
      <c r="A11" s="95" t="s">
        <v>43</v>
      </c>
      <c r="B11" s="95" t="s">
        <v>28</v>
      </c>
      <c r="C11" s="78" t="s">
        <v>29</v>
      </c>
      <c r="D11" s="76" t="s">
        <v>30</v>
      </c>
      <c r="E11" s="76" t="s">
        <v>31</v>
      </c>
      <c r="F11" s="76" t="s">
        <v>44</v>
      </c>
      <c r="G11" s="67" t="s">
        <v>33</v>
      </c>
      <c r="H11" s="72">
        <v>1</v>
      </c>
      <c r="I11" s="95">
        <v>750000000</v>
      </c>
      <c r="J11" s="73" t="s">
        <v>34</v>
      </c>
      <c r="K11" s="73" t="s">
        <v>35</v>
      </c>
      <c r="L11" s="68" t="s">
        <v>36</v>
      </c>
      <c r="M11" s="95" t="s">
        <v>37</v>
      </c>
      <c r="N11" s="77" t="s">
        <v>38</v>
      </c>
      <c r="O11" s="77" t="s">
        <v>39</v>
      </c>
      <c r="P11" s="95">
        <v>245</v>
      </c>
      <c r="Q11" s="68" t="s">
        <v>40</v>
      </c>
      <c r="R11" s="74">
        <v>32520573.120000001</v>
      </c>
      <c r="S11" s="74">
        <v>14.873000000000001</v>
      </c>
      <c r="T11" s="74">
        <v>483678484.00999999</v>
      </c>
      <c r="U11" s="74">
        <v>541719902.10000002</v>
      </c>
      <c r="V11" s="95"/>
      <c r="W11" s="95">
        <v>2013</v>
      </c>
      <c r="X11" s="95"/>
    </row>
    <row r="12" spans="1:24" s="1" customFormat="1" ht="102.75" customHeight="1">
      <c r="A12" s="95" t="s">
        <v>45</v>
      </c>
      <c r="B12" s="95" t="s">
        <v>28</v>
      </c>
      <c r="C12" s="78" t="s">
        <v>29</v>
      </c>
      <c r="D12" s="76" t="s">
        <v>30</v>
      </c>
      <c r="E12" s="76" t="s">
        <v>31</v>
      </c>
      <c r="F12" s="76" t="s">
        <v>46</v>
      </c>
      <c r="G12" s="67" t="s">
        <v>33</v>
      </c>
      <c r="H12" s="72">
        <v>1</v>
      </c>
      <c r="I12" s="95">
        <v>750000000</v>
      </c>
      <c r="J12" s="73" t="s">
        <v>34</v>
      </c>
      <c r="K12" s="73" t="s">
        <v>35</v>
      </c>
      <c r="L12" s="68" t="s">
        <v>47</v>
      </c>
      <c r="M12" s="95" t="s">
        <v>37</v>
      </c>
      <c r="N12" s="77" t="s">
        <v>38</v>
      </c>
      <c r="O12" s="77" t="s">
        <v>39</v>
      </c>
      <c r="P12" s="95">
        <v>245</v>
      </c>
      <c r="Q12" s="68" t="s">
        <v>40</v>
      </c>
      <c r="R12" s="74">
        <v>873878</v>
      </c>
      <c r="S12" s="74">
        <v>14.872999999999999</v>
      </c>
      <c r="T12" s="74">
        <v>12997187.49</v>
      </c>
      <c r="U12" s="74">
        <f t="shared" si="0"/>
        <v>14556849.988800002</v>
      </c>
      <c r="V12" s="95"/>
      <c r="W12" s="95">
        <v>2013</v>
      </c>
      <c r="X12" s="95"/>
    </row>
    <row r="13" spans="1:24" s="1" customFormat="1" ht="111" customHeight="1">
      <c r="A13" s="95" t="s">
        <v>48</v>
      </c>
      <c r="B13" s="95" t="s">
        <v>28</v>
      </c>
      <c r="C13" s="78" t="s">
        <v>29</v>
      </c>
      <c r="D13" s="76" t="s">
        <v>30</v>
      </c>
      <c r="E13" s="76" t="s">
        <v>31</v>
      </c>
      <c r="F13" s="76" t="s">
        <v>49</v>
      </c>
      <c r="G13" s="67" t="s">
        <v>33</v>
      </c>
      <c r="H13" s="72">
        <v>1</v>
      </c>
      <c r="I13" s="95">
        <v>750000000</v>
      </c>
      <c r="J13" s="73" t="s">
        <v>34</v>
      </c>
      <c r="K13" s="73" t="s">
        <v>35</v>
      </c>
      <c r="L13" s="68" t="s">
        <v>50</v>
      </c>
      <c r="M13" s="95" t="s">
        <v>37</v>
      </c>
      <c r="N13" s="77" t="s">
        <v>38</v>
      </c>
      <c r="O13" s="77" t="s">
        <v>39</v>
      </c>
      <c r="P13" s="95">
        <v>245</v>
      </c>
      <c r="Q13" s="68" t="s">
        <v>40</v>
      </c>
      <c r="R13" s="74">
        <v>21513346.23</v>
      </c>
      <c r="S13" s="74">
        <v>13.803000000000001</v>
      </c>
      <c r="T13" s="74">
        <v>296948718.00999999</v>
      </c>
      <c r="U13" s="74">
        <f t="shared" si="0"/>
        <v>332582564.17120004</v>
      </c>
      <c r="V13" s="95"/>
      <c r="W13" s="95">
        <v>2013</v>
      </c>
      <c r="X13" s="95"/>
    </row>
    <row r="14" spans="1:24" s="1" customFormat="1" ht="102.75" customHeight="1">
      <c r="A14" s="95" t="s">
        <v>51</v>
      </c>
      <c r="B14" s="95" t="s">
        <v>28</v>
      </c>
      <c r="C14" s="78" t="s">
        <v>29</v>
      </c>
      <c r="D14" s="76" t="s">
        <v>30</v>
      </c>
      <c r="E14" s="76" t="s">
        <v>31</v>
      </c>
      <c r="F14" s="76" t="s">
        <v>52</v>
      </c>
      <c r="G14" s="67" t="s">
        <v>33</v>
      </c>
      <c r="H14" s="72">
        <v>1</v>
      </c>
      <c r="I14" s="95">
        <v>750000000</v>
      </c>
      <c r="J14" s="73" t="s">
        <v>34</v>
      </c>
      <c r="K14" s="73" t="s">
        <v>35</v>
      </c>
      <c r="L14" s="68" t="s">
        <v>50</v>
      </c>
      <c r="M14" s="95" t="s">
        <v>37</v>
      </c>
      <c r="N14" s="77" t="s">
        <v>38</v>
      </c>
      <c r="O14" s="77" t="s">
        <v>39</v>
      </c>
      <c r="P14" s="95">
        <v>245</v>
      </c>
      <c r="Q14" s="68" t="s">
        <v>40</v>
      </c>
      <c r="R14" s="74">
        <v>474256.9161554192</v>
      </c>
      <c r="S14" s="74">
        <v>16.595700000000001</v>
      </c>
      <c r="T14" s="74">
        <v>7870625.5</v>
      </c>
      <c r="U14" s="74">
        <f t="shared" si="0"/>
        <v>8815100.5600000005</v>
      </c>
      <c r="V14" s="95"/>
      <c r="W14" s="95">
        <v>2013</v>
      </c>
      <c r="X14" s="95"/>
    </row>
    <row r="15" spans="1:24" ht="119.25" customHeight="1">
      <c r="A15" s="95" t="s">
        <v>53</v>
      </c>
      <c r="B15" s="95" t="s">
        <v>28</v>
      </c>
      <c r="C15" s="78" t="s">
        <v>29</v>
      </c>
      <c r="D15" s="76" t="s">
        <v>30</v>
      </c>
      <c r="E15" s="76" t="s">
        <v>31</v>
      </c>
      <c r="F15" s="76" t="s">
        <v>54</v>
      </c>
      <c r="G15" s="67" t="s">
        <v>33</v>
      </c>
      <c r="H15" s="72">
        <v>1</v>
      </c>
      <c r="I15" s="95">
        <v>750000000</v>
      </c>
      <c r="J15" s="73" t="s">
        <v>34</v>
      </c>
      <c r="K15" s="73" t="s">
        <v>35</v>
      </c>
      <c r="L15" s="68" t="s">
        <v>55</v>
      </c>
      <c r="M15" s="95" t="s">
        <v>37</v>
      </c>
      <c r="N15" s="77" t="s">
        <v>38</v>
      </c>
      <c r="O15" s="77" t="s">
        <v>39</v>
      </c>
      <c r="P15" s="95">
        <v>245</v>
      </c>
      <c r="Q15" s="68" t="s">
        <v>40</v>
      </c>
      <c r="R15" s="74">
        <v>997781.4548399999</v>
      </c>
      <c r="S15" s="74">
        <v>16.6813</v>
      </c>
      <c r="T15" s="74">
        <v>16644291.779999999</v>
      </c>
      <c r="U15" s="74">
        <v>18641606.800000001</v>
      </c>
      <c r="V15" s="95"/>
      <c r="W15" s="95">
        <v>2013</v>
      </c>
      <c r="X15" s="74"/>
    </row>
    <row r="16" spans="1:24" ht="105" customHeight="1">
      <c r="A16" s="95" t="s">
        <v>56</v>
      </c>
      <c r="B16" s="95" t="s">
        <v>28</v>
      </c>
      <c r="C16" s="78" t="s">
        <v>29</v>
      </c>
      <c r="D16" s="76" t="s">
        <v>30</v>
      </c>
      <c r="E16" s="76" t="s">
        <v>31</v>
      </c>
      <c r="F16" s="76" t="s">
        <v>57</v>
      </c>
      <c r="G16" s="67" t="s">
        <v>33</v>
      </c>
      <c r="H16" s="72">
        <v>1</v>
      </c>
      <c r="I16" s="95">
        <v>750000000</v>
      </c>
      <c r="J16" s="73" t="s">
        <v>34</v>
      </c>
      <c r="K16" s="73" t="s">
        <v>35</v>
      </c>
      <c r="L16" s="68" t="s">
        <v>58</v>
      </c>
      <c r="M16" s="95" t="s">
        <v>37</v>
      </c>
      <c r="N16" s="77" t="s">
        <v>38</v>
      </c>
      <c r="O16" s="77" t="s">
        <v>39</v>
      </c>
      <c r="P16" s="95">
        <v>245</v>
      </c>
      <c r="Q16" s="68" t="s">
        <v>40</v>
      </c>
      <c r="R16" s="74">
        <v>3873435.46</v>
      </c>
      <c r="S16" s="74">
        <v>15.236800000000001</v>
      </c>
      <c r="T16" s="74">
        <v>59018761.420000002</v>
      </c>
      <c r="U16" s="74">
        <f t="shared" si="0"/>
        <v>66101012.790400006</v>
      </c>
      <c r="V16" s="95"/>
      <c r="W16" s="95">
        <v>2013</v>
      </c>
      <c r="X16" s="74"/>
    </row>
    <row r="17" spans="1:27" s="1" customFormat="1" ht="109.5" customHeight="1">
      <c r="A17" s="95" t="s">
        <v>59</v>
      </c>
      <c r="B17" s="95" t="s">
        <v>28</v>
      </c>
      <c r="C17" s="76" t="s">
        <v>60</v>
      </c>
      <c r="D17" s="76" t="s">
        <v>61</v>
      </c>
      <c r="E17" s="76" t="s">
        <v>62</v>
      </c>
      <c r="F17" s="76" t="s">
        <v>63</v>
      </c>
      <c r="G17" s="67" t="s">
        <v>64</v>
      </c>
      <c r="H17" s="72">
        <v>0.5</v>
      </c>
      <c r="I17" s="95">
        <v>750000000</v>
      </c>
      <c r="J17" s="73" t="s">
        <v>34</v>
      </c>
      <c r="K17" s="73" t="s">
        <v>65</v>
      </c>
      <c r="L17" s="68" t="s">
        <v>66</v>
      </c>
      <c r="M17" s="95" t="s">
        <v>37</v>
      </c>
      <c r="N17" s="77" t="s">
        <v>67</v>
      </c>
      <c r="O17" s="77" t="s">
        <v>68</v>
      </c>
      <c r="P17" s="95">
        <v>166</v>
      </c>
      <c r="Q17" s="68" t="s">
        <v>69</v>
      </c>
      <c r="R17" s="74">
        <v>146415</v>
      </c>
      <c r="S17" s="74">
        <v>2212.5</v>
      </c>
      <c r="T17" s="74">
        <v>323943187.5</v>
      </c>
      <c r="U17" s="74">
        <f>T17*1.12</f>
        <v>362816370.00000006</v>
      </c>
      <c r="V17" s="95"/>
      <c r="W17" s="95">
        <v>2014</v>
      </c>
      <c r="X17" s="95"/>
    </row>
    <row r="18" spans="1:27" s="1" customFormat="1" ht="111.75" customHeight="1">
      <c r="A18" s="95" t="s">
        <v>70</v>
      </c>
      <c r="B18" s="95" t="s">
        <v>28</v>
      </c>
      <c r="C18" s="76" t="s">
        <v>60</v>
      </c>
      <c r="D18" s="76" t="s">
        <v>61</v>
      </c>
      <c r="E18" s="76" t="s">
        <v>62</v>
      </c>
      <c r="F18" s="76" t="s">
        <v>63</v>
      </c>
      <c r="G18" s="67" t="s">
        <v>64</v>
      </c>
      <c r="H18" s="72">
        <v>0.5</v>
      </c>
      <c r="I18" s="95">
        <v>750000000</v>
      </c>
      <c r="J18" s="73" t="s">
        <v>34</v>
      </c>
      <c r="K18" s="73" t="s">
        <v>65</v>
      </c>
      <c r="L18" s="68" t="s">
        <v>71</v>
      </c>
      <c r="M18" s="95" t="s">
        <v>37</v>
      </c>
      <c r="N18" s="77" t="s">
        <v>67</v>
      </c>
      <c r="O18" s="77" t="s">
        <v>68</v>
      </c>
      <c r="P18" s="95">
        <v>166</v>
      </c>
      <c r="Q18" s="68" t="s">
        <v>69</v>
      </c>
      <c r="R18" s="74">
        <v>146415</v>
      </c>
      <c r="S18" s="74">
        <v>2212.5</v>
      </c>
      <c r="T18" s="74">
        <f>R18*S18</f>
        <v>323943187.5</v>
      </c>
      <c r="U18" s="74">
        <f>T18*1.12</f>
        <v>362816370.00000006</v>
      </c>
      <c r="V18" s="95"/>
      <c r="W18" s="95">
        <v>2014</v>
      </c>
      <c r="X18" s="95"/>
    </row>
    <row r="19" spans="1:27" s="17" customFormat="1" ht="109.5" customHeight="1">
      <c r="A19" s="95" t="s">
        <v>72</v>
      </c>
      <c r="B19" s="95" t="s">
        <v>28</v>
      </c>
      <c r="C19" s="76" t="s">
        <v>73</v>
      </c>
      <c r="D19" s="71" t="s">
        <v>74</v>
      </c>
      <c r="E19" s="71" t="s">
        <v>75</v>
      </c>
      <c r="F19" s="71" t="s">
        <v>76</v>
      </c>
      <c r="G19" s="67" t="s">
        <v>77</v>
      </c>
      <c r="H19" s="72">
        <v>0</v>
      </c>
      <c r="I19" s="95">
        <v>750000000</v>
      </c>
      <c r="J19" s="73" t="s">
        <v>34</v>
      </c>
      <c r="K19" s="73" t="s">
        <v>80</v>
      </c>
      <c r="L19" s="68" t="s">
        <v>79</v>
      </c>
      <c r="M19" s="95" t="s">
        <v>37</v>
      </c>
      <c r="N19" s="77" t="s">
        <v>369</v>
      </c>
      <c r="O19" s="77" t="s">
        <v>68</v>
      </c>
      <c r="P19" s="95">
        <v>796</v>
      </c>
      <c r="Q19" s="71" t="s">
        <v>81</v>
      </c>
      <c r="R19" s="89">
        <v>8</v>
      </c>
      <c r="S19" s="79">
        <f>70800</f>
        <v>70800</v>
      </c>
      <c r="T19" s="79">
        <f>R19*S19</f>
        <v>566400</v>
      </c>
      <c r="U19" s="74">
        <f t="shared" ref="U19:U59" si="1">T19*1.12</f>
        <v>634368.00000000012</v>
      </c>
      <c r="V19" s="95"/>
      <c r="W19" s="95">
        <v>2014</v>
      </c>
      <c r="X19" s="95"/>
    </row>
    <row r="20" spans="1:27" s="17" customFormat="1" ht="105.75" customHeight="1">
      <c r="A20" s="95" t="s">
        <v>82</v>
      </c>
      <c r="B20" s="95" t="s">
        <v>28</v>
      </c>
      <c r="C20" s="71" t="s">
        <v>83</v>
      </c>
      <c r="D20" s="71" t="s">
        <v>84</v>
      </c>
      <c r="E20" s="71" t="s">
        <v>85</v>
      </c>
      <c r="F20" s="71" t="s">
        <v>76</v>
      </c>
      <c r="G20" s="67" t="s">
        <v>77</v>
      </c>
      <c r="H20" s="72">
        <v>0</v>
      </c>
      <c r="I20" s="95">
        <v>750000000</v>
      </c>
      <c r="J20" s="73" t="s">
        <v>34</v>
      </c>
      <c r="K20" s="73" t="s">
        <v>80</v>
      </c>
      <c r="L20" s="68" t="s">
        <v>79</v>
      </c>
      <c r="M20" s="95" t="s">
        <v>37</v>
      </c>
      <c r="N20" s="77" t="s">
        <v>369</v>
      </c>
      <c r="O20" s="77" t="s">
        <v>68</v>
      </c>
      <c r="P20" s="95">
        <v>796</v>
      </c>
      <c r="Q20" s="71" t="s">
        <v>81</v>
      </c>
      <c r="R20" s="89">
        <v>5</v>
      </c>
      <c r="S20" s="79">
        <f>81000</f>
        <v>81000</v>
      </c>
      <c r="T20" s="79">
        <f>R20*S20</f>
        <v>405000</v>
      </c>
      <c r="U20" s="74">
        <f t="shared" si="1"/>
        <v>453600.00000000006</v>
      </c>
      <c r="V20" s="95"/>
      <c r="W20" s="95">
        <v>2014</v>
      </c>
      <c r="X20" s="95"/>
    </row>
    <row r="21" spans="1:27" s="17" customFormat="1" ht="109.5" customHeight="1">
      <c r="A21" s="95" t="s">
        <v>86</v>
      </c>
      <c r="B21" s="95" t="s">
        <v>28</v>
      </c>
      <c r="C21" s="71" t="s">
        <v>83</v>
      </c>
      <c r="D21" s="71" t="s">
        <v>84</v>
      </c>
      <c r="E21" s="71" t="s">
        <v>85</v>
      </c>
      <c r="F21" s="71" t="s">
        <v>76</v>
      </c>
      <c r="G21" s="67" t="s">
        <v>77</v>
      </c>
      <c r="H21" s="72">
        <v>0</v>
      </c>
      <c r="I21" s="95">
        <v>750000000</v>
      </c>
      <c r="J21" s="73" t="s">
        <v>34</v>
      </c>
      <c r="K21" s="73" t="s">
        <v>80</v>
      </c>
      <c r="L21" s="68" t="s">
        <v>79</v>
      </c>
      <c r="M21" s="95" t="s">
        <v>37</v>
      </c>
      <c r="N21" s="77" t="s">
        <v>369</v>
      </c>
      <c r="O21" s="77" t="s">
        <v>68</v>
      </c>
      <c r="P21" s="95">
        <v>796</v>
      </c>
      <c r="Q21" s="71" t="s">
        <v>81</v>
      </c>
      <c r="R21" s="89">
        <v>5</v>
      </c>
      <c r="S21" s="79">
        <v>72000</v>
      </c>
      <c r="T21" s="79">
        <f>R21*S21</f>
        <v>360000</v>
      </c>
      <c r="U21" s="74">
        <f t="shared" si="1"/>
        <v>403200.00000000006</v>
      </c>
      <c r="V21" s="95"/>
      <c r="W21" s="95">
        <v>2014</v>
      </c>
      <c r="X21" s="95"/>
      <c r="Y21" s="18"/>
      <c r="Z21" s="19"/>
      <c r="AA21" s="19"/>
    </row>
    <row r="22" spans="1:27" s="32" customFormat="1" ht="117.75" customHeight="1">
      <c r="A22" s="95" t="s">
        <v>87</v>
      </c>
      <c r="B22" s="95" t="s">
        <v>28</v>
      </c>
      <c r="C22" s="78" t="s">
        <v>88</v>
      </c>
      <c r="D22" s="71" t="s">
        <v>89</v>
      </c>
      <c r="E22" s="71" t="s">
        <v>90</v>
      </c>
      <c r="F22" s="71" t="s">
        <v>76</v>
      </c>
      <c r="G22" s="67" t="s">
        <v>77</v>
      </c>
      <c r="H22" s="72">
        <v>0</v>
      </c>
      <c r="I22" s="95">
        <v>750000000</v>
      </c>
      <c r="J22" s="73" t="s">
        <v>34</v>
      </c>
      <c r="K22" s="73" t="s">
        <v>91</v>
      </c>
      <c r="L22" s="68" t="s">
        <v>92</v>
      </c>
      <c r="M22" s="95" t="s">
        <v>37</v>
      </c>
      <c r="N22" s="77" t="s">
        <v>93</v>
      </c>
      <c r="O22" s="77" t="s">
        <v>68</v>
      </c>
      <c r="P22" s="95">
        <v>796</v>
      </c>
      <c r="Q22" s="71" t="s">
        <v>81</v>
      </c>
      <c r="R22" s="80">
        <v>4</v>
      </c>
      <c r="S22" s="79">
        <v>20000</v>
      </c>
      <c r="T22" s="79">
        <f t="shared" ref="T22:T79" si="2">R22*S22</f>
        <v>80000</v>
      </c>
      <c r="U22" s="74">
        <f t="shared" si="1"/>
        <v>89600.000000000015</v>
      </c>
      <c r="V22" s="95"/>
      <c r="W22" s="95">
        <v>2014</v>
      </c>
      <c r="X22" s="95"/>
      <c r="Y22" s="30"/>
      <c r="Z22" s="31"/>
      <c r="AA22" s="31"/>
    </row>
    <row r="23" spans="1:27" s="58" customFormat="1" ht="126" customHeight="1">
      <c r="A23" s="95" t="s">
        <v>94</v>
      </c>
      <c r="B23" s="95" t="s">
        <v>28</v>
      </c>
      <c r="C23" s="78" t="s">
        <v>95</v>
      </c>
      <c r="D23" s="71" t="s">
        <v>96</v>
      </c>
      <c r="E23" s="82" t="s">
        <v>97</v>
      </c>
      <c r="F23" s="71" t="s">
        <v>76</v>
      </c>
      <c r="G23" s="67" t="s">
        <v>77</v>
      </c>
      <c r="H23" s="72">
        <v>0.6</v>
      </c>
      <c r="I23" s="95">
        <v>750000000</v>
      </c>
      <c r="J23" s="73" t="s">
        <v>34</v>
      </c>
      <c r="K23" s="73" t="s">
        <v>91</v>
      </c>
      <c r="L23" s="68" t="s">
        <v>98</v>
      </c>
      <c r="M23" s="95" t="s">
        <v>37</v>
      </c>
      <c r="N23" s="77" t="s">
        <v>93</v>
      </c>
      <c r="O23" s="77" t="s">
        <v>68</v>
      </c>
      <c r="P23" s="95">
        <v>796</v>
      </c>
      <c r="Q23" s="71" t="s">
        <v>81</v>
      </c>
      <c r="R23" s="71">
        <v>20</v>
      </c>
      <c r="S23" s="79">
        <v>48000</v>
      </c>
      <c r="T23" s="79">
        <f t="shared" si="2"/>
        <v>960000</v>
      </c>
      <c r="U23" s="74">
        <f t="shared" si="1"/>
        <v>1075200</v>
      </c>
      <c r="V23" s="95" t="s">
        <v>99</v>
      </c>
      <c r="W23" s="95">
        <v>2014</v>
      </c>
      <c r="X23" s="95"/>
      <c r="Y23" s="124"/>
      <c r="Z23" s="123"/>
      <c r="AA23" s="123"/>
    </row>
    <row r="24" spans="1:27" s="32" customFormat="1" ht="102.75" customHeight="1">
      <c r="A24" s="95" t="s">
        <v>100</v>
      </c>
      <c r="B24" s="95" t="s">
        <v>28</v>
      </c>
      <c r="C24" s="78" t="s">
        <v>101</v>
      </c>
      <c r="D24" s="71" t="s">
        <v>102</v>
      </c>
      <c r="E24" s="71" t="s">
        <v>103</v>
      </c>
      <c r="F24" s="71" t="s">
        <v>76</v>
      </c>
      <c r="G24" s="67" t="s">
        <v>77</v>
      </c>
      <c r="H24" s="72">
        <v>0</v>
      </c>
      <c r="I24" s="95">
        <v>750000000</v>
      </c>
      <c r="J24" s="73" t="s">
        <v>34</v>
      </c>
      <c r="K24" s="73" t="s">
        <v>91</v>
      </c>
      <c r="L24" s="68" t="s">
        <v>98</v>
      </c>
      <c r="M24" s="95" t="s">
        <v>37</v>
      </c>
      <c r="N24" s="77" t="s">
        <v>93</v>
      </c>
      <c r="O24" s="77" t="s">
        <v>68</v>
      </c>
      <c r="P24" s="95">
        <v>796</v>
      </c>
      <c r="Q24" s="71" t="s">
        <v>81</v>
      </c>
      <c r="R24" s="71">
        <v>8</v>
      </c>
      <c r="S24" s="81">
        <v>37800</v>
      </c>
      <c r="T24" s="79">
        <f t="shared" si="2"/>
        <v>302400</v>
      </c>
      <c r="U24" s="74">
        <f t="shared" si="1"/>
        <v>338688.00000000006</v>
      </c>
      <c r="V24" s="95"/>
      <c r="W24" s="95">
        <v>2014</v>
      </c>
      <c r="X24" s="95"/>
      <c r="Y24" s="33"/>
      <c r="Z24" s="31"/>
      <c r="AA24" s="31"/>
    </row>
    <row r="25" spans="1:27" s="32" customFormat="1" ht="121.5" customHeight="1">
      <c r="A25" s="95" t="s">
        <v>104</v>
      </c>
      <c r="B25" s="95" t="s">
        <v>28</v>
      </c>
      <c r="C25" s="78" t="s">
        <v>105</v>
      </c>
      <c r="D25" s="52" t="s">
        <v>106</v>
      </c>
      <c r="E25" s="53" t="s">
        <v>107</v>
      </c>
      <c r="F25" s="71" t="s">
        <v>76</v>
      </c>
      <c r="G25" s="67" t="s">
        <v>77</v>
      </c>
      <c r="H25" s="72">
        <v>0</v>
      </c>
      <c r="I25" s="95">
        <v>750000000</v>
      </c>
      <c r="J25" s="73" t="s">
        <v>34</v>
      </c>
      <c r="K25" s="73" t="s">
        <v>91</v>
      </c>
      <c r="L25" s="68" t="s">
        <v>92</v>
      </c>
      <c r="M25" s="95" t="s">
        <v>37</v>
      </c>
      <c r="N25" s="77" t="s">
        <v>93</v>
      </c>
      <c r="O25" s="77" t="s">
        <v>68</v>
      </c>
      <c r="P25" s="95">
        <v>796</v>
      </c>
      <c r="Q25" s="71" t="s">
        <v>81</v>
      </c>
      <c r="R25" s="71">
        <v>1</v>
      </c>
      <c r="S25" s="79">
        <v>84000</v>
      </c>
      <c r="T25" s="79">
        <f t="shared" si="2"/>
        <v>84000</v>
      </c>
      <c r="U25" s="74">
        <f t="shared" si="1"/>
        <v>94080.000000000015</v>
      </c>
      <c r="V25" s="95"/>
      <c r="W25" s="95">
        <v>2014</v>
      </c>
      <c r="X25" s="95"/>
      <c r="Y25" s="30"/>
      <c r="Z25" s="31"/>
      <c r="AA25" s="31"/>
    </row>
    <row r="26" spans="1:27" s="32" customFormat="1" ht="114" customHeight="1">
      <c r="A26" s="95" t="s">
        <v>108</v>
      </c>
      <c r="B26" s="95" t="s">
        <v>28</v>
      </c>
      <c r="C26" s="102" t="s">
        <v>109</v>
      </c>
      <c r="D26" s="82" t="s">
        <v>110</v>
      </c>
      <c r="E26" s="53" t="s">
        <v>111</v>
      </c>
      <c r="F26" s="71" t="s">
        <v>76</v>
      </c>
      <c r="G26" s="67" t="s">
        <v>77</v>
      </c>
      <c r="H26" s="72">
        <v>0</v>
      </c>
      <c r="I26" s="95">
        <v>750000000</v>
      </c>
      <c r="J26" s="73" t="s">
        <v>34</v>
      </c>
      <c r="K26" s="73" t="s">
        <v>91</v>
      </c>
      <c r="L26" s="68" t="s">
        <v>92</v>
      </c>
      <c r="M26" s="95" t="s">
        <v>37</v>
      </c>
      <c r="N26" s="77" t="s">
        <v>93</v>
      </c>
      <c r="O26" s="77" t="s">
        <v>68</v>
      </c>
      <c r="P26" s="95">
        <v>796</v>
      </c>
      <c r="Q26" s="71" t="s">
        <v>81</v>
      </c>
      <c r="R26" s="52">
        <v>1</v>
      </c>
      <c r="S26" s="79">
        <v>68000</v>
      </c>
      <c r="T26" s="79">
        <f t="shared" si="2"/>
        <v>68000</v>
      </c>
      <c r="U26" s="74">
        <f t="shared" si="1"/>
        <v>76160</v>
      </c>
      <c r="V26" s="95"/>
      <c r="W26" s="95">
        <v>2014</v>
      </c>
      <c r="X26" s="95"/>
      <c r="Y26" s="30"/>
      <c r="Z26" s="31"/>
      <c r="AA26" s="31"/>
    </row>
    <row r="27" spans="1:27" s="32" customFormat="1" ht="123" customHeight="1">
      <c r="A27" s="95" t="s">
        <v>112</v>
      </c>
      <c r="B27" s="95" t="s">
        <v>28</v>
      </c>
      <c r="C27" s="102" t="s">
        <v>113</v>
      </c>
      <c r="D27" s="82" t="s">
        <v>110</v>
      </c>
      <c r="E27" s="53" t="s">
        <v>114</v>
      </c>
      <c r="F27" s="71" t="s">
        <v>76</v>
      </c>
      <c r="G27" s="67" t="s">
        <v>77</v>
      </c>
      <c r="H27" s="72">
        <v>0</v>
      </c>
      <c r="I27" s="95">
        <v>750000000</v>
      </c>
      <c r="J27" s="73" t="s">
        <v>34</v>
      </c>
      <c r="K27" s="73" t="s">
        <v>91</v>
      </c>
      <c r="L27" s="68" t="s">
        <v>92</v>
      </c>
      <c r="M27" s="95" t="s">
        <v>37</v>
      </c>
      <c r="N27" s="77" t="s">
        <v>93</v>
      </c>
      <c r="O27" s="77" t="s">
        <v>68</v>
      </c>
      <c r="P27" s="95">
        <v>796</v>
      </c>
      <c r="Q27" s="71" t="s">
        <v>81</v>
      </c>
      <c r="R27" s="80">
        <v>2</v>
      </c>
      <c r="S27" s="79">
        <v>84000</v>
      </c>
      <c r="T27" s="79">
        <f t="shared" si="2"/>
        <v>168000</v>
      </c>
      <c r="U27" s="74">
        <f t="shared" si="1"/>
        <v>188160.00000000003</v>
      </c>
      <c r="V27" s="95"/>
      <c r="W27" s="95">
        <v>2014</v>
      </c>
      <c r="X27" s="95"/>
      <c r="Y27" s="30"/>
      <c r="Z27" s="31"/>
      <c r="AA27" s="31"/>
    </row>
    <row r="28" spans="1:27" s="32" customFormat="1" ht="132" customHeight="1">
      <c r="A28" s="95" t="s">
        <v>115</v>
      </c>
      <c r="B28" s="95" t="s">
        <v>28</v>
      </c>
      <c r="C28" s="102" t="s">
        <v>116</v>
      </c>
      <c r="D28" s="82" t="s">
        <v>110</v>
      </c>
      <c r="E28" s="53" t="s">
        <v>117</v>
      </c>
      <c r="F28" s="71" t="s">
        <v>76</v>
      </c>
      <c r="G28" s="67" t="s">
        <v>77</v>
      </c>
      <c r="H28" s="72">
        <v>0</v>
      </c>
      <c r="I28" s="95">
        <v>750000000</v>
      </c>
      <c r="J28" s="73" t="s">
        <v>34</v>
      </c>
      <c r="K28" s="73" t="s">
        <v>91</v>
      </c>
      <c r="L28" s="68" t="s">
        <v>92</v>
      </c>
      <c r="M28" s="95" t="s">
        <v>37</v>
      </c>
      <c r="N28" s="77" t="s">
        <v>93</v>
      </c>
      <c r="O28" s="77" t="s">
        <v>68</v>
      </c>
      <c r="P28" s="95">
        <v>796</v>
      </c>
      <c r="Q28" s="71" t="s">
        <v>81</v>
      </c>
      <c r="R28" s="80">
        <v>1</v>
      </c>
      <c r="S28" s="79">
        <v>68000</v>
      </c>
      <c r="T28" s="79">
        <f t="shared" si="2"/>
        <v>68000</v>
      </c>
      <c r="U28" s="74">
        <f t="shared" si="1"/>
        <v>76160</v>
      </c>
      <c r="V28" s="95"/>
      <c r="W28" s="95">
        <v>2014</v>
      </c>
      <c r="X28" s="95"/>
      <c r="Y28" s="30"/>
      <c r="Z28" s="31"/>
      <c r="AA28" s="31"/>
    </row>
    <row r="29" spans="1:27" s="32" customFormat="1" ht="136.5" customHeight="1">
      <c r="A29" s="95" t="s">
        <v>118</v>
      </c>
      <c r="B29" s="95" t="s">
        <v>28</v>
      </c>
      <c r="C29" s="78" t="s">
        <v>119</v>
      </c>
      <c r="D29" s="82" t="s">
        <v>110</v>
      </c>
      <c r="E29" s="53" t="s">
        <v>120</v>
      </c>
      <c r="F29" s="71" t="s">
        <v>76</v>
      </c>
      <c r="G29" s="67" t="s">
        <v>77</v>
      </c>
      <c r="H29" s="72">
        <v>0</v>
      </c>
      <c r="I29" s="95">
        <v>750000000</v>
      </c>
      <c r="J29" s="73" t="s">
        <v>34</v>
      </c>
      <c r="K29" s="73" t="s">
        <v>91</v>
      </c>
      <c r="L29" s="68" t="s">
        <v>92</v>
      </c>
      <c r="M29" s="95" t="s">
        <v>37</v>
      </c>
      <c r="N29" s="77" t="s">
        <v>93</v>
      </c>
      <c r="O29" s="77" t="s">
        <v>68</v>
      </c>
      <c r="P29" s="95">
        <v>796</v>
      </c>
      <c r="Q29" s="71" t="s">
        <v>81</v>
      </c>
      <c r="R29" s="80">
        <v>1</v>
      </c>
      <c r="S29" s="79">
        <v>84000</v>
      </c>
      <c r="T29" s="79">
        <f t="shared" si="2"/>
        <v>84000</v>
      </c>
      <c r="U29" s="74">
        <f t="shared" si="1"/>
        <v>94080.000000000015</v>
      </c>
      <c r="V29" s="95"/>
      <c r="W29" s="95">
        <v>2014</v>
      </c>
      <c r="X29" s="95"/>
      <c r="Y29" s="30"/>
      <c r="Z29" s="31"/>
      <c r="AA29" s="31"/>
    </row>
    <row r="30" spans="1:27" s="32" customFormat="1" ht="121.5" customHeight="1">
      <c r="A30" s="95" t="s">
        <v>121</v>
      </c>
      <c r="B30" s="95" t="s">
        <v>28</v>
      </c>
      <c r="C30" s="102" t="s">
        <v>122</v>
      </c>
      <c r="D30" s="80" t="s">
        <v>123</v>
      </c>
      <c r="E30" s="53" t="s">
        <v>124</v>
      </c>
      <c r="F30" s="71" t="s">
        <v>76</v>
      </c>
      <c r="G30" s="67" t="s">
        <v>77</v>
      </c>
      <c r="H30" s="72">
        <v>0</v>
      </c>
      <c r="I30" s="95">
        <v>750000000</v>
      </c>
      <c r="J30" s="73" t="s">
        <v>34</v>
      </c>
      <c r="K30" s="73" t="s">
        <v>91</v>
      </c>
      <c r="L30" s="68" t="s">
        <v>92</v>
      </c>
      <c r="M30" s="95" t="s">
        <v>37</v>
      </c>
      <c r="N30" s="77" t="s">
        <v>93</v>
      </c>
      <c r="O30" s="77" t="s">
        <v>68</v>
      </c>
      <c r="P30" s="95">
        <v>796</v>
      </c>
      <c r="Q30" s="71" t="s">
        <v>81</v>
      </c>
      <c r="R30" s="80">
        <v>10</v>
      </c>
      <c r="S30" s="79">
        <v>14300</v>
      </c>
      <c r="T30" s="79">
        <f t="shared" si="2"/>
        <v>143000</v>
      </c>
      <c r="U30" s="74">
        <f t="shared" si="1"/>
        <v>160160.00000000003</v>
      </c>
      <c r="V30" s="95"/>
      <c r="W30" s="95">
        <v>2014</v>
      </c>
      <c r="X30" s="95"/>
      <c r="Y30" s="30"/>
      <c r="Z30" s="31"/>
      <c r="AA30" s="31"/>
    </row>
    <row r="31" spans="1:27" s="58" customFormat="1" ht="137.25" customHeight="1">
      <c r="A31" s="95" t="s">
        <v>125</v>
      </c>
      <c r="B31" s="95" t="s">
        <v>28</v>
      </c>
      <c r="C31" s="102" t="s">
        <v>126</v>
      </c>
      <c r="D31" s="80" t="s">
        <v>127</v>
      </c>
      <c r="E31" s="80" t="s">
        <v>128</v>
      </c>
      <c r="F31" s="71" t="s">
        <v>76</v>
      </c>
      <c r="G31" s="67" t="s">
        <v>77</v>
      </c>
      <c r="H31" s="72">
        <v>0</v>
      </c>
      <c r="I31" s="95">
        <v>750000000</v>
      </c>
      <c r="J31" s="73" t="s">
        <v>34</v>
      </c>
      <c r="K31" s="73" t="s">
        <v>91</v>
      </c>
      <c r="L31" s="68" t="s">
        <v>92</v>
      </c>
      <c r="M31" s="95" t="s">
        <v>37</v>
      </c>
      <c r="N31" s="77" t="s">
        <v>93</v>
      </c>
      <c r="O31" s="77" t="s">
        <v>68</v>
      </c>
      <c r="P31" s="95">
        <v>796</v>
      </c>
      <c r="Q31" s="71" t="s">
        <v>81</v>
      </c>
      <c r="R31" s="80">
        <v>3</v>
      </c>
      <c r="S31" s="79">
        <v>19800</v>
      </c>
      <c r="T31" s="79">
        <f t="shared" si="2"/>
        <v>59400</v>
      </c>
      <c r="U31" s="74">
        <f t="shared" si="1"/>
        <v>66528</v>
      </c>
      <c r="V31" s="95"/>
      <c r="W31" s="95">
        <v>2014</v>
      </c>
      <c r="X31" s="95"/>
      <c r="Y31" s="124"/>
      <c r="Z31" s="123"/>
      <c r="AA31" s="123"/>
    </row>
    <row r="32" spans="1:27" s="58" customFormat="1" ht="111.75" customHeight="1">
      <c r="A32" s="95" t="s">
        <v>129</v>
      </c>
      <c r="B32" s="95" t="s">
        <v>28</v>
      </c>
      <c r="C32" s="102" t="s">
        <v>130</v>
      </c>
      <c r="D32" s="80" t="s">
        <v>127</v>
      </c>
      <c r="E32" s="80" t="s">
        <v>131</v>
      </c>
      <c r="F32" s="71" t="s">
        <v>76</v>
      </c>
      <c r="G32" s="67" t="s">
        <v>77</v>
      </c>
      <c r="H32" s="72">
        <v>0</v>
      </c>
      <c r="I32" s="95">
        <v>750000000</v>
      </c>
      <c r="J32" s="73" t="s">
        <v>34</v>
      </c>
      <c r="K32" s="73" t="s">
        <v>91</v>
      </c>
      <c r="L32" s="68" t="s">
        <v>92</v>
      </c>
      <c r="M32" s="95" t="s">
        <v>37</v>
      </c>
      <c r="N32" s="77" t="s">
        <v>93</v>
      </c>
      <c r="O32" s="77" t="s">
        <v>68</v>
      </c>
      <c r="P32" s="95">
        <v>796</v>
      </c>
      <c r="Q32" s="71" t="s">
        <v>81</v>
      </c>
      <c r="R32" s="80">
        <v>3</v>
      </c>
      <c r="S32" s="79">
        <v>12300</v>
      </c>
      <c r="T32" s="79">
        <f t="shared" si="2"/>
        <v>36900</v>
      </c>
      <c r="U32" s="74">
        <f t="shared" si="1"/>
        <v>41328.000000000007</v>
      </c>
      <c r="V32" s="95"/>
      <c r="W32" s="95">
        <v>2014</v>
      </c>
      <c r="X32" s="95"/>
      <c r="Y32" s="124"/>
      <c r="Z32" s="123"/>
      <c r="AA32" s="123"/>
    </row>
    <row r="33" spans="1:27" s="32" customFormat="1" ht="120" customHeight="1">
      <c r="A33" s="95" t="s">
        <v>132</v>
      </c>
      <c r="B33" s="95" t="s">
        <v>28</v>
      </c>
      <c r="C33" s="102" t="s">
        <v>133</v>
      </c>
      <c r="D33" s="52" t="s">
        <v>127</v>
      </c>
      <c r="E33" s="80" t="s">
        <v>134</v>
      </c>
      <c r="F33" s="71" t="s">
        <v>76</v>
      </c>
      <c r="G33" s="67" t="s">
        <v>77</v>
      </c>
      <c r="H33" s="72">
        <v>0</v>
      </c>
      <c r="I33" s="95">
        <v>750000000</v>
      </c>
      <c r="J33" s="73" t="s">
        <v>34</v>
      </c>
      <c r="K33" s="73" t="s">
        <v>91</v>
      </c>
      <c r="L33" s="68" t="s">
        <v>92</v>
      </c>
      <c r="M33" s="95" t="s">
        <v>37</v>
      </c>
      <c r="N33" s="77" t="s">
        <v>93</v>
      </c>
      <c r="O33" s="77" t="s">
        <v>68</v>
      </c>
      <c r="P33" s="95">
        <v>796</v>
      </c>
      <c r="Q33" s="71" t="s">
        <v>81</v>
      </c>
      <c r="R33" s="80">
        <v>1</v>
      </c>
      <c r="S33" s="79">
        <v>13500</v>
      </c>
      <c r="T33" s="79">
        <f t="shared" si="2"/>
        <v>13500</v>
      </c>
      <c r="U33" s="74">
        <f t="shared" si="1"/>
        <v>15120.000000000002</v>
      </c>
      <c r="V33" s="95"/>
      <c r="W33" s="95">
        <v>2014</v>
      </c>
      <c r="X33" s="95"/>
      <c r="Y33" s="30"/>
      <c r="Z33" s="31"/>
      <c r="AA33" s="31"/>
    </row>
    <row r="34" spans="1:27" s="32" customFormat="1" ht="120" customHeight="1">
      <c r="A34" s="95" t="s">
        <v>135</v>
      </c>
      <c r="B34" s="95" t="s">
        <v>28</v>
      </c>
      <c r="C34" s="78" t="s">
        <v>136</v>
      </c>
      <c r="D34" s="82" t="s">
        <v>110</v>
      </c>
      <c r="E34" s="53" t="s">
        <v>137</v>
      </c>
      <c r="F34" s="71" t="s">
        <v>76</v>
      </c>
      <c r="G34" s="67" t="s">
        <v>77</v>
      </c>
      <c r="H34" s="72">
        <v>0</v>
      </c>
      <c r="I34" s="95">
        <v>750000000</v>
      </c>
      <c r="J34" s="73" t="s">
        <v>34</v>
      </c>
      <c r="K34" s="73" t="s">
        <v>91</v>
      </c>
      <c r="L34" s="68" t="s">
        <v>92</v>
      </c>
      <c r="M34" s="95" t="s">
        <v>37</v>
      </c>
      <c r="N34" s="77" t="s">
        <v>93</v>
      </c>
      <c r="O34" s="77" t="s">
        <v>68</v>
      </c>
      <c r="P34" s="95">
        <v>796</v>
      </c>
      <c r="Q34" s="71" t="s">
        <v>81</v>
      </c>
      <c r="R34" s="80">
        <v>2</v>
      </c>
      <c r="S34" s="79">
        <v>12650</v>
      </c>
      <c r="T34" s="79">
        <f t="shared" si="2"/>
        <v>25300</v>
      </c>
      <c r="U34" s="74">
        <f t="shared" si="1"/>
        <v>28336.000000000004</v>
      </c>
      <c r="V34" s="95"/>
      <c r="W34" s="95">
        <v>2014</v>
      </c>
      <c r="X34" s="95"/>
      <c r="Y34" s="30"/>
      <c r="Z34" s="31"/>
      <c r="AA34" s="31"/>
    </row>
    <row r="35" spans="1:27" s="32" customFormat="1" ht="126" customHeight="1">
      <c r="A35" s="95" t="s">
        <v>138</v>
      </c>
      <c r="B35" s="95" t="s">
        <v>28</v>
      </c>
      <c r="C35" s="103" t="s">
        <v>139</v>
      </c>
      <c r="D35" s="54" t="s">
        <v>140</v>
      </c>
      <c r="E35" s="53" t="s">
        <v>141</v>
      </c>
      <c r="F35" s="71" t="s">
        <v>76</v>
      </c>
      <c r="G35" s="67" t="s">
        <v>77</v>
      </c>
      <c r="H35" s="72">
        <v>0.5</v>
      </c>
      <c r="I35" s="95">
        <v>750000000</v>
      </c>
      <c r="J35" s="73" t="s">
        <v>34</v>
      </c>
      <c r="K35" s="73" t="s">
        <v>91</v>
      </c>
      <c r="L35" s="68" t="s">
        <v>92</v>
      </c>
      <c r="M35" s="95" t="s">
        <v>37</v>
      </c>
      <c r="N35" s="77" t="s">
        <v>93</v>
      </c>
      <c r="O35" s="77" t="s">
        <v>68</v>
      </c>
      <c r="P35" s="95">
        <v>796</v>
      </c>
      <c r="Q35" s="54" t="s">
        <v>81</v>
      </c>
      <c r="R35" s="83">
        <v>50</v>
      </c>
      <c r="S35" s="79">
        <v>500</v>
      </c>
      <c r="T35" s="79">
        <f t="shared" si="2"/>
        <v>25000</v>
      </c>
      <c r="U35" s="74">
        <f t="shared" si="1"/>
        <v>28000.000000000004</v>
      </c>
      <c r="V35" s="95"/>
      <c r="W35" s="95">
        <v>2014</v>
      </c>
      <c r="X35" s="95"/>
      <c r="Y35" s="30"/>
      <c r="Z35" s="31"/>
      <c r="AA35" s="31"/>
    </row>
    <row r="36" spans="1:27" s="32" customFormat="1" ht="120.75" customHeight="1">
      <c r="A36" s="95" t="s">
        <v>142</v>
      </c>
      <c r="B36" s="95" t="s">
        <v>28</v>
      </c>
      <c r="C36" s="78" t="s">
        <v>143</v>
      </c>
      <c r="D36" s="80" t="s">
        <v>144</v>
      </c>
      <c r="E36" s="53" t="s">
        <v>145</v>
      </c>
      <c r="F36" s="71" t="s">
        <v>76</v>
      </c>
      <c r="G36" s="67" t="s">
        <v>77</v>
      </c>
      <c r="H36" s="72">
        <v>0</v>
      </c>
      <c r="I36" s="95">
        <v>750000000</v>
      </c>
      <c r="J36" s="73" t="s">
        <v>34</v>
      </c>
      <c r="K36" s="73" t="s">
        <v>91</v>
      </c>
      <c r="L36" s="68" t="s">
        <v>92</v>
      </c>
      <c r="M36" s="95" t="s">
        <v>37</v>
      </c>
      <c r="N36" s="77" t="s">
        <v>93</v>
      </c>
      <c r="O36" s="77" t="s">
        <v>68</v>
      </c>
      <c r="P36" s="95">
        <v>166</v>
      </c>
      <c r="Q36" s="80" t="s">
        <v>146</v>
      </c>
      <c r="R36" s="52">
        <v>0.96</v>
      </c>
      <c r="S36" s="79">
        <v>7300</v>
      </c>
      <c r="T36" s="79">
        <f t="shared" si="2"/>
        <v>7008</v>
      </c>
      <c r="U36" s="74">
        <f t="shared" si="1"/>
        <v>7848.9600000000009</v>
      </c>
      <c r="V36" s="95"/>
      <c r="W36" s="95">
        <v>2014</v>
      </c>
      <c r="X36" s="95"/>
      <c r="Y36" s="30"/>
      <c r="Z36" s="31"/>
      <c r="AA36" s="31"/>
    </row>
    <row r="37" spans="1:27" s="58" customFormat="1" ht="139.5" customHeight="1">
      <c r="A37" s="95" t="s">
        <v>147</v>
      </c>
      <c r="B37" s="95" t="s">
        <v>28</v>
      </c>
      <c r="C37" s="78" t="s">
        <v>148</v>
      </c>
      <c r="D37" s="80" t="s">
        <v>149</v>
      </c>
      <c r="E37" s="129" t="s">
        <v>150</v>
      </c>
      <c r="F37" s="71" t="s">
        <v>76</v>
      </c>
      <c r="G37" s="67" t="s">
        <v>77</v>
      </c>
      <c r="H37" s="72">
        <v>0.5</v>
      </c>
      <c r="I37" s="95">
        <v>750000000</v>
      </c>
      <c r="J37" s="73" t="s">
        <v>34</v>
      </c>
      <c r="K37" s="73" t="s">
        <v>91</v>
      </c>
      <c r="L37" s="68" t="s">
        <v>92</v>
      </c>
      <c r="M37" s="95" t="s">
        <v>37</v>
      </c>
      <c r="N37" s="77" t="s">
        <v>93</v>
      </c>
      <c r="O37" s="77" t="s">
        <v>68</v>
      </c>
      <c r="P37" s="95">
        <v>796</v>
      </c>
      <c r="Q37" s="54" t="s">
        <v>81</v>
      </c>
      <c r="R37" s="80">
        <v>12</v>
      </c>
      <c r="S37" s="79">
        <v>15000</v>
      </c>
      <c r="T37" s="79">
        <f t="shared" si="2"/>
        <v>180000</v>
      </c>
      <c r="U37" s="74">
        <f t="shared" si="1"/>
        <v>201600.00000000003</v>
      </c>
      <c r="V37" s="95"/>
      <c r="W37" s="95">
        <v>2014</v>
      </c>
      <c r="X37" s="95"/>
      <c r="Y37" s="124"/>
      <c r="Z37" s="123"/>
      <c r="AA37" s="123"/>
    </row>
    <row r="38" spans="1:27" s="17" customFormat="1" ht="109.5" customHeight="1">
      <c r="A38" s="95" t="s">
        <v>151</v>
      </c>
      <c r="B38" s="95" t="s">
        <v>28</v>
      </c>
      <c r="C38" s="78" t="s">
        <v>152</v>
      </c>
      <c r="D38" s="80" t="s">
        <v>153</v>
      </c>
      <c r="E38" s="71" t="s">
        <v>154</v>
      </c>
      <c r="F38" s="71" t="s">
        <v>76</v>
      </c>
      <c r="G38" s="67" t="s">
        <v>77</v>
      </c>
      <c r="H38" s="72">
        <v>0</v>
      </c>
      <c r="I38" s="95">
        <v>750000000</v>
      </c>
      <c r="J38" s="73" t="s">
        <v>34</v>
      </c>
      <c r="K38" s="73" t="s">
        <v>91</v>
      </c>
      <c r="L38" s="68" t="s">
        <v>79</v>
      </c>
      <c r="M38" s="95" t="s">
        <v>37</v>
      </c>
      <c r="N38" s="77" t="s">
        <v>93</v>
      </c>
      <c r="O38" s="77" t="s">
        <v>68</v>
      </c>
      <c r="P38" s="95">
        <v>796</v>
      </c>
      <c r="Q38" s="80" t="s">
        <v>81</v>
      </c>
      <c r="R38" s="89">
        <v>2</v>
      </c>
      <c r="S38" s="79">
        <v>1400</v>
      </c>
      <c r="T38" s="79">
        <f t="shared" si="2"/>
        <v>2800</v>
      </c>
      <c r="U38" s="74">
        <f t="shared" si="1"/>
        <v>3136.0000000000005</v>
      </c>
      <c r="V38" s="95"/>
      <c r="W38" s="95">
        <v>2014</v>
      </c>
      <c r="X38" s="95"/>
      <c r="Y38" s="18"/>
      <c r="Z38" s="19"/>
      <c r="AA38" s="19"/>
    </row>
    <row r="39" spans="1:27" s="17" customFormat="1" ht="110.25" customHeight="1">
      <c r="A39" s="95" t="s">
        <v>155</v>
      </c>
      <c r="B39" s="95" t="s">
        <v>28</v>
      </c>
      <c r="C39" s="78" t="s">
        <v>152</v>
      </c>
      <c r="D39" s="80" t="s">
        <v>153</v>
      </c>
      <c r="E39" s="71" t="s">
        <v>154</v>
      </c>
      <c r="F39" s="71" t="s">
        <v>76</v>
      </c>
      <c r="G39" s="67" t="s">
        <v>77</v>
      </c>
      <c r="H39" s="72">
        <v>0</v>
      </c>
      <c r="I39" s="95">
        <v>750000000</v>
      </c>
      <c r="J39" s="73" t="s">
        <v>34</v>
      </c>
      <c r="K39" s="73" t="s">
        <v>91</v>
      </c>
      <c r="L39" s="68" t="s">
        <v>79</v>
      </c>
      <c r="M39" s="95" t="s">
        <v>37</v>
      </c>
      <c r="N39" s="77" t="s">
        <v>93</v>
      </c>
      <c r="O39" s="77" t="s">
        <v>68</v>
      </c>
      <c r="P39" s="95">
        <v>796</v>
      </c>
      <c r="Q39" s="80" t="s">
        <v>81</v>
      </c>
      <c r="R39" s="89">
        <v>2</v>
      </c>
      <c r="S39" s="79">
        <v>4100</v>
      </c>
      <c r="T39" s="79">
        <f t="shared" si="2"/>
        <v>8200</v>
      </c>
      <c r="U39" s="74">
        <f t="shared" si="1"/>
        <v>9184</v>
      </c>
      <c r="V39" s="95"/>
      <c r="W39" s="95">
        <v>2014</v>
      </c>
      <c r="X39" s="95"/>
      <c r="Y39" s="18"/>
      <c r="Z39" s="19"/>
      <c r="AA39" s="19"/>
    </row>
    <row r="40" spans="1:27" s="17" customFormat="1" ht="118.5" customHeight="1">
      <c r="A40" s="95" t="s">
        <v>156</v>
      </c>
      <c r="B40" s="95" t="s">
        <v>28</v>
      </c>
      <c r="C40" s="78" t="s">
        <v>152</v>
      </c>
      <c r="D40" s="80" t="s">
        <v>153</v>
      </c>
      <c r="E40" s="71" t="s">
        <v>154</v>
      </c>
      <c r="F40" s="71" t="s">
        <v>76</v>
      </c>
      <c r="G40" s="67" t="s">
        <v>77</v>
      </c>
      <c r="H40" s="72">
        <v>0</v>
      </c>
      <c r="I40" s="95">
        <v>750000000</v>
      </c>
      <c r="J40" s="73" t="s">
        <v>34</v>
      </c>
      <c r="K40" s="73" t="s">
        <v>91</v>
      </c>
      <c r="L40" s="68" t="s">
        <v>79</v>
      </c>
      <c r="M40" s="95" t="s">
        <v>37</v>
      </c>
      <c r="N40" s="77" t="s">
        <v>93</v>
      </c>
      <c r="O40" s="77" t="s">
        <v>68</v>
      </c>
      <c r="P40" s="95">
        <v>796</v>
      </c>
      <c r="Q40" s="56" t="s">
        <v>81</v>
      </c>
      <c r="R40" s="89">
        <v>2</v>
      </c>
      <c r="S40" s="79">
        <v>7300</v>
      </c>
      <c r="T40" s="79">
        <f t="shared" si="2"/>
        <v>14600</v>
      </c>
      <c r="U40" s="74">
        <f t="shared" si="1"/>
        <v>16352.000000000002</v>
      </c>
      <c r="V40" s="95"/>
      <c r="W40" s="95">
        <v>2014</v>
      </c>
      <c r="X40" s="95"/>
      <c r="Y40" s="18"/>
      <c r="Z40" s="19"/>
      <c r="AA40" s="19"/>
    </row>
    <row r="41" spans="1:27" s="128" customFormat="1" ht="144.75" customHeight="1">
      <c r="A41" s="95" t="s">
        <v>157</v>
      </c>
      <c r="B41" s="95" t="s">
        <v>28</v>
      </c>
      <c r="C41" s="130" t="s">
        <v>158</v>
      </c>
      <c r="D41" s="80" t="s">
        <v>159</v>
      </c>
      <c r="E41" s="80" t="s">
        <v>160</v>
      </c>
      <c r="F41" s="71" t="s">
        <v>76</v>
      </c>
      <c r="G41" s="67" t="s">
        <v>64</v>
      </c>
      <c r="H41" s="72">
        <v>0</v>
      </c>
      <c r="I41" s="95">
        <v>750000000</v>
      </c>
      <c r="J41" s="73" t="s">
        <v>34</v>
      </c>
      <c r="K41" s="73" t="s">
        <v>91</v>
      </c>
      <c r="L41" s="84" t="s">
        <v>92</v>
      </c>
      <c r="M41" s="95" t="s">
        <v>37</v>
      </c>
      <c r="N41" s="77" t="s">
        <v>93</v>
      </c>
      <c r="O41" s="77" t="s">
        <v>68</v>
      </c>
      <c r="P41" s="95">
        <v>796</v>
      </c>
      <c r="Q41" s="54" t="s">
        <v>81</v>
      </c>
      <c r="R41" s="80">
        <v>2</v>
      </c>
      <c r="S41" s="79">
        <v>590000</v>
      </c>
      <c r="T41" s="79">
        <f t="shared" si="2"/>
        <v>1180000</v>
      </c>
      <c r="U41" s="74">
        <f t="shared" si="1"/>
        <v>1321600.0000000002</v>
      </c>
      <c r="V41" s="95"/>
      <c r="W41" s="95">
        <v>2014</v>
      </c>
      <c r="X41" s="95"/>
      <c r="Y41" s="126"/>
      <c r="Z41" s="127"/>
      <c r="AA41" s="127"/>
    </row>
    <row r="42" spans="1:27" s="32" customFormat="1" ht="129.75" customHeight="1">
      <c r="A42" s="95" t="s">
        <v>161</v>
      </c>
      <c r="B42" s="95" t="s">
        <v>28</v>
      </c>
      <c r="C42" s="78" t="s">
        <v>162</v>
      </c>
      <c r="D42" s="80" t="s">
        <v>163</v>
      </c>
      <c r="E42" s="86" t="s">
        <v>164</v>
      </c>
      <c r="F42" s="71" t="s">
        <v>76</v>
      </c>
      <c r="G42" s="67" t="s">
        <v>64</v>
      </c>
      <c r="H42" s="72">
        <v>0</v>
      </c>
      <c r="I42" s="95">
        <v>750000000</v>
      </c>
      <c r="J42" s="73" t="s">
        <v>34</v>
      </c>
      <c r="K42" s="73" t="s">
        <v>91</v>
      </c>
      <c r="L42" s="68" t="s">
        <v>92</v>
      </c>
      <c r="M42" s="95" t="s">
        <v>37</v>
      </c>
      <c r="N42" s="77" t="s">
        <v>93</v>
      </c>
      <c r="O42" s="77" t="s">
        <v>68</v>
      </c>
      <c r="P42" s="95">
        <v>796</v>
      </c>
      <c r="Q42" s="80" t="s">
        <v>81</v>
      </c>
      <c r="R42" s="71">
        <v>6</v>
      </c>
      <c r="S42" s="79">
        <v>2970000</v>
      </c>
      <c r="T42" s="79">
        <f t="shared" si="2"/>
        <v>17820000</v>
      </c>
      <c r="U42" s="74">
        <f t="shared" si="1"/>
        <v>19958400.000000004</v>
      </c>
      <c r="V42" s="95"/>
      <c r="W42" s="95">
        <v>2014</v>
      </c>
      <c r="X42" s="95"/>
      <c r="Y42" s="30"/>
      <c r="Z42" s="31"/>
      <c r="AA42" s="31"/>
    </row>
    <row r="43" spans="1:27" s="17" customFormat="1" ht="108" customHeight="1">
      <c r="A43" s="95" t="s">
        <v>165</v>
      </c>
      <c r="B43" s="95" t="s">
        <v>28</v>
      </c>
      <c r="C43" s="76" t="s">
        <v>166</v>
      </c>
      <c r="D43" s="80" t="s">
        <v>167</v>
      </c>
      <c r="E43" s="71" t="s">
        <v>168</v>
      </c>
      <c r="F43" s="71" t="s">
        <v>76</v>
      </c>
      <c r="G43" s="67" t="s">
        <v>77</v>
      </c>
      <c r="H43" s="72">
        <v>0</v>
      </c>
      <c r="I43" s="95">
        <v>750000000</v>
      </c>
      <c r="J43" s="73" t="s">
        <v>34</v>
      </c>
      <c r="K43" s="73" t="s">
        <v>80</v>
      </c>
      <c r="L43" s="68" t="s">
        <v>79</v>
      </c>
      <c r="M43" s="95" t="s">
        <v>37</v>
      </c>
      <c r="N43" s="77" t="s">
        <v>369</v>
      </c>
      <c r="O43" s="77" t="s">
        <v>68</v>
      </c>
      <c r="P43" s="95">
        <v>796</v>
      </c>
      <c r="Q43" s="80" t="s">
        <v>81</v>
      </c>
      <c r="R43" s="89">
        <v>2</v>
      </c>
      <c r="S43" s="79">
        <v>93169.640199999994</v>
      </c>
      <c r="T43" s="79">
        <v>186339.29</v>
      </c>
      <c r="U43" s="74">
        <v>208700</v>
      </c>
      <c r="V43" s="95"/>
      <c r="W43" s="95">
        <v>2014</v>
      </c>
      <c r="X43" s="95"/>
      <c r="Y43" s="18"/>
      <c r="Z43" s="19"/>
      <c r="AA43" s="19"/>
    </row>
    <row r="44" spans="1:27" s="32" customFormat="1" ht="110.25" customHeight="1">
      <c r="A44" s="95" t="s">
        <v>170</v>
      </c>
      <c r="B44" s="95" t="s">
        <v>28</v>
      </c>
      <c r="C44" s="78" t="s">
        <v>171</v>
      </c>
      <c r="D44" s="71" t="s">
        <v>172</v>
      </c>
      <c r="E44" s="71" t="s">
        <v>173</v>
      </c>
      <c r="F44" s="71" t="s">
        <v>76</v>
      </c>
      <c r="G44" s="67" t="s">
        <v>77</v>
      </c>
      <c r="H44" s="72">
        <v>0</v>
      </c>
      <c r="I44" s="95">
        <v>750000000</v>
      </c>
      <c r="J44" s="73" t="s">
        <v>34</v>
      </c>
      <c r="K44" s="73" t="s">
        <v>91</v>
      </c>
      <c r="L44" s="68" t="s">
        <v>98</v>
      </c>
      <c r="M44" s="95" t="s">
        <v>37</v>
      </c>
      <c r="N44" s="77" t="s">
        <v>93</v>
      </c>
      <c r="O44" s="77" t="s">
        <v>68</v>
      </c>
      <c r="P44" s="95">
        <v>796</v>
      </c>
      <c r="Q44" s="80" t="s">
        <v>81</v>
      </c>
      <c r="R44" s="71">
        <v>1</v>
      </c>
      <c r="S44" s="79">
        <v>468000</v>
      </c>
      <c r="T44" s="79">
        <f t="shared" si="2"/>
        <v>468000</v>
      </c>
      <c r="U44" s="74">
        <f t="shared" si="1"/>
        <v>524160.00000000006</v>
      </c>
      <c r="V44" s="95"/>
      <c r="W44" s="95">
        <v>2014</v>
      </c>
      <c r="X44" s="95"/>
      <c r="Y44" s="30"/>
      <c r="Z44" s="31"/>
      <c r="AA44" s="31"/>
    </row>
    <row r="45" spans="1:27" s="32" customFormat="1" ht="97.5" customHeight="1">
      <c r="A45" s="95" t="s">
        <v>174</v>
      </c>
      <c r="B45" s="95" t="s">
        <v>28</v>
      </c>
      <c r="C45" s="78" t="s">
        <v>175</v>
      </c>
      <c r="D45" s="80" t="s">
        <v>176</v>
      </c>
      <c r="E45" s="82" t="s">
        <v>177</v>
      </c>
      <c r="F45" s="71" t="s">
        <v>76</v>
      </c>
      <c r="G45" s="67" t="s">
        <v>77</v>
      </c>
      <c r="H45" s="72">
        <v>0</v>
      </c>
      <c r="I45" s="95">
        <v>750000000</v>
      </c>
      <c r="J45" s="73" t="s">
        <v>34</v>
      </c>
      <c r="K45" s="73" t="s">
        <v>91</v>
      </c>
      <c r="L45" s="68" t="s">
        <v>98</v>
      </c>
      <c r="M45" s="95" t="s">
        <v>37</v>
      </c>
      <c r="N45" s="77" t="s">
        <v>93</v>
      </c>
      <c r="O45" s="77" t="s">
        <v>68</v>
      </c>
      <c r="P45" s="95">
        <v>796</v>
      </c>
      <c r="Q45" s="54" t="s">
        <v>81</v>
      </c>
      <c r="R45" s="71">
        <v>1</v>
      </c>
      <c r="S45" s="91">
        <v>780000</v>
      </c>
      <c r="T45" s="79">
        <f t="shared" si="2"/>
        <v>780000</v>
      </c>
      <c r="U45" s="74">
        <f t="shared" si="1"/>
        <v>873600.00000000012</v>
      </c>
      <c r="V45" s="95"/>
      <c r="W45" s="95">
        <v>2014</v>
      </c>
      <c r="X45" s="95"/>
      <c r="Y45" s="35"/>
      <c r="Z45" s="31"/>
      <c r="AA45" s="31"/>
    </row>
    <row r="46" spans="1:27" s="58" customFormat="1" ht="129.75" customHeight="1">
      <c r="A46" s="95" t="s">
        <v>178</v>
      </c>
      <c r="B46" s="95" t="s">
        <v>28</v>
      </c>
      <c r="C46" s="78" t="s">
        <v>179</v>
      </c>
      <c r="D46" s="80" t="s">
        <v>180</v>
      </c>
      <c r="E46" s="71" t="s">
        <v>181</v>
      </c>
      <c r="F46" s="71" t="s">
        <v>76</v>
      </c>
      <c r="G46" s="67" t="s">
        <v>77</v>
      </c>
      <c r="H46" s="72">
        <v>0</v>
      </c>
      <c r="I46" s="95">
        <v>750000000</v>
      </c>
      <c r="J46" s="73" t="s">
        <v>34</v>
      </c>
      <c r="K46" s="73" t="s">
        <v>91</v>
      </c>
      <c r="L46" s="68" t="s">
        <v>98</v>
      </c>
      <c r="M46" s="95" t="s">
        <v>37</v>
      </c>
      <c r="N46" s="77" t="s">
        <v>93</v>
      </c>
      <c r="O46" s="77" t="s">
        <v>68</v>
      </c>
      <c r="P46" s="95">
        <v>796</v>
      </c>
      <c r="Q46" s="80" t="s">
        <v>81</v>
      </c>
      <c r="R46" s="71">
        <v>2</v>
      </c>
      <c r="S46" s="79">
        <v>780000</v>
      </c>
      <c r="T46" s="79">
        <f t="shared" si="2"/>
        <v>1560000</v>
      </c>
      <c r="U46" s="74">
        <f t="shared" si="1"/>
        <v>1747200.0000000002</v>
      </c>
      <c r="V46" s="95"/>
      <c r="W46" s="95">
        <v>2014</v>
      </c>
      <c r="X46" s="95"/>
      <c r="Y46" s="124"/>
      <c r="Z46" s="123"/>
      <c r="AA46" s="123"/>
    </row>
    <row r="47" spans="1:27" s="17" customFormat="1" ht="114" customHeight="1">
      <c r="A47" s="95" t="s">
        <v>182</v>
      </c>
      <c r="B47" s="95" t="s">
        <v>28</v>
      </c>
      <c r="C47" s="82" t="s">
        <v>183</v>
      </c>
      <c r="D47" s="82" t="s">
        <v>184</v>
      </c>
      <c r="E47" s="71" t="s">
        <v>185</v>
      </c>
      <c r="F47" s="71" t="s">
        <v>76</v>
      </c>
      <c r="G47" s="67" t="s">
        <v>77</v>
      </c>
      <c r="H47" s="72">
        <v>0</v>
      </c>
      <c r="I47" s="95">
        <v>750000000</v>
      </c>
      <c r="J47" s="73" t="s">
        <v>34</v>
      </c>
      <c r="K47" s="73" t="s">
        <v>80</v>
      </c>
      <c r="L47" s="68" t="s">
        <v>79</v>
      </c>
      <c r="M47" s="95" t="s">
        <v>37</v>
      </c>
      <c r="N47" s="77" t="s">
        <v>369</v>
      </c>
      <c r="O47" s="77" t="s">
        <v>68</v>
      </c>
      <c r="P47" s="95">
        <v>796</v>
      </c>
      <c r="Q47" s="80" t="s">
        <v>81</v>
      </c>
      <c r="R47" s="89">
        <v>2</v>
      </c>
      <c r="S47" s="79">
        <v>118000</v>
      </c>
      <c r="T47" s="79">
        <f t="shared" si="2"/>
        <v>236000</v>
      </c>
      <c r="U47" s="74">
        <f t="shared" si="1"/>
        <v>264320</v>
      </c>
      <c r="V47" s="95"/>
      <c r="W47" s="95">
        <v>2014</v>
      </c>
      <c r="X47" s="95"/>
      <c r="Y47" s="20"/>
      <c r="Z47" s="19"/>
      <c r="AA47" s="19"/>
    </row>
    <row r="48" spans="1:27" s="17" customFormat="1" ht="104.25" customHeight="1">
      <c r="A48" s="95" t="s">
        <v>186</v>
      </c>
      <c r="B48" s="95" t="s">
        <v>28</v>
      </c>
      <c r="C48" s="76" t="s">
        <v>187</v>
      </c>
      <c r="D48" s="80" t="s">
        <v>188</v>
      </c>
      <c r="E48" s="71" t="s">
        <v>189</v>
      </c>
      <c r="F48" s="71" t="s">
        <v>76</v>
      </c>
      <c r="G48" s="67" t="s">
        <v>77</v>
      </c>
      <c r="H48" s="72">
        <v>0</v>
      </c>
      <c r="I48" s="95">
        <v>750000000</v>
      </c>
      <c r="J48" s="73" t="s">
        <v>34</v>
      </c>
      <c r="K48" s="73" t="s">
        <v>80</v>
      </c>
      <c r="L48" s="68" t="s">
        <v>79</v>
      </c>
      <c r="M48" s="95" t="s">
        <v>37</v>
      </c>
      <c r="N48" s="77" t="s">
        <v>369</v>
      </c>
      <c r="O48" s="77" t="s">
        <v>68</v>
      </c>
      <c r="P48" s="95">
        <v>796</v>
      </c>
      <c r="Q48" s="80" t="s">
        <v>81</v>
      </c>
      <c r="R48" s="89">
        <v>1</v>
      </c>
      <c r="S48" s="79">
        <v>201339.285</v>
      </c>
      <c r="T48" s="79">
        <f t="shared" si="2"/>
        <v>201339.285</v>
      </c>
      <c r="U48" s="74">
        <v>225500</v>
      </c>
      <c r="V48" s="95"/>
      <c r="W48" s="95">
        <v>2014</v>
      </c>
      <c r="X48" s="95"/>
      <c r="Y48" s="18"/>
      <c r="Z48" s="19"/>
      <c r="AA48" s="19"/>
    </row>
    <row r="49" spans="1:27" s="17" customFormat="1" ht="104.25" customHeight="1">
      <c r="A49" s="95" t="s">
        <v>190</v>
      </c>
      <c r="B49" s="95" t="s">
        <v>28</v>
      </c>
      <c r="C49" s="78" t="s">
        <v>191</v>
      </c>
      <c r="D49" s="80" t="s">
        <v>192</v>
      </c>
      <c r="E49" s="71" t="s">
        <v>193</v>
      </c>
      <c r="F49" s="71" t="s">
        <v>76</v>
      </c>
      <c r="G49" s="67" t="s">
        <v>77</v>
      </c>
      <c r="H49" s="72">
        <v>0.77</v>
      </c>
      <c r="I49" s="95">
        <v>750000000</v>
      </c>
      <c r="J49" s="73" t="s">
        <v>34</v>
      </c>
      <c r="K49" s="73" t="s">
        <v>91</v>
      </c>
      <c r="L49" s="68" t="s">
        <v>79</v>
      </c>
      <c r="M49" s="95" t="s">
        <v>37</v>
      </c>
      <c r="N49" s="77" t="s">
        <v>93</v>
      </c>
      <c r="O49" s="77" t="s">
        <v>68</v>
      </c>
      <c r="P49" s="95">
        <v>796</v>
      </c>
      <c r="Q49" s="56" t="s">
        <v>81</v>
      </c>
      <c r="R49" s="71">
        <v>1</v>
      </c>
      <c r="S49" s="79">
        <v>144000</v>
      </c>
      <c r="T49" s="79">
        <f t="shared" si="2"/>
        <v>144000</v>
      </c>
      <c r="U49" s="74">
        <f>T49*1.12</f>
        <v>161280.00000000003</v>
      </c>
      <c r="V49" s="95"/>
      <c r="W49" s="95">
        <v>2014</v>
      </c>
      <c r="X49" s="95"/>
      <c r="Y49" s="18"/>
      <c r="Z49" s="19"/>
      <c r="AA49" s="19"/>
    </row>
    <row r="50" spans="1:27" s="17" customFormat="1" ht="108" customHeight="1">
      <c r="A50" s="95" t="s">
        <v>194</v>
      </c>
      <c r="B50" s="95" t="s">
        <v>28</v>
      </c>
      <c r="C50" s="76" t="s">
        <v>195</v>
      </c>
      <c r="D50" s="80" t="s">
        <v>196</v>
      </c>
      <c r="E50" s="71" t="s">
        <v>197</v>
      </c>
      <c r="F50" s="71" t="s">
        <v>76</v>
      </c>
      <c r="G50" s="67" t="s">
        <v>77</v>
      </c>
      <c r="H50" s="72">
        <v>0</v>
      </c>
      <c r="I50" s="95">
        <v>750000000</v>
      </c>
      <c r="J50" s="73" t="s">
        <v>34</v>
      </c>
      <c r="K50" s="73" t="s">
        <v>80</v>
      </c>
      <c r="L50" s="68" t="s">
        <v>79</v>
      </c>
      <c r="M50" s="95" t="s">
        <v>37</v>
      </c>
      <c r="N50" s="77" t="s">
        <v>369</v>
      </c>
      <c r="O50" s="77" t="s">
        <v>68</v>
      </c>
      <c r="P50" s="95">
        <v>796</v>
      </c>
      <c r="Q50" s="80" t="s">
        <v>81</v>
      </c>
      <c r="R50" s="89">
        <v>1</v>
      </c>
      <c r="S50" s="79">
        <v>157200</v>
      </c>
      <c r="T50" s="79">
        <f t="shared" si="2"/>
        <v>157200</v>
      </c>
      <c r="U50" s="74">
        <f t="shared" si="1"/>
        <v>176064.00000000003</v>
      </c>
      <c r="V50" s="95"/>
      <c r="W50" s="95">
        <v>2014</v>
      </c>
      <c r="X50" s="95"/>
      <c r="Y50" s="18"/>
      <c r="Z50" s="19"/>
      <c r="AA50" s="19"/>
    </row>
    <row r="51" spans="1:27" s="17" customFormat="1" ht="113.25" customHeight="1">
      <c r="A51" s="95" t="s">
        <v>198</v>
      </c>
      <c r="B51" s="95" t="s">
        <v>28</v>
      </c>
      <c r="C51" s="76" t="s">
        <v>199</v>
      </c>
      <c r="D51" s="80" t="s">
        <v>200</v>
      </c>
      <c r="E51" s="71" t="s">
        <v>201</v>
      </c>
      <c r="F51" s="71" t="s">
        <v>76</v>
      </c>
      <c r="G51" s="67" t="s">
        <v>77</v>
      </c>
      <c r="H51" s="72">
        <v>0</v>
      </c>
      <c r="I51" s="95">
        <v>750000000</v>
      </c>
      <c r="J51" s="73" t="s">
        <v>34</v>
      </c>
      <c r="K51" s="73" t="s">
        <v>80</v>
      </c>
      <c r="L51" s="68" t="s">
        <v>79</v>
      </c>
      <c r="M51" s="95" t="s">
        <v>37</v>
      </c>
      <c r="N51" s="77" t="s">
        <v>369</v>
      </c>
      <c r="O51" s="77" t="s">
        <v>68</v>
      </c>
      <c r="P51" s="95">
        <v>796</v>
      </c>
      <c r="Q51" s="80" t="s">
        <v>81</v>
      </c>
      <c r="R51" s="89">
        <v>1</v>
      </c>
      <c r="S51" s="79">
        <v>217620</v>
      </c>
      <c r="T51" s="79">
        <f t="shared" si="2"/>
        <v>217620</v>
      </c>
      <c r="U51" s="74">
        <f t="shared" si="1"/>
        <v>243734.40000000002</v>
      </c>
      <c r="V51" s="95"/>
      <c r="W51" s="95">
        <v>2014</v>
      </c>
      <c r="X51" s="95"/>
      <c r="Y51" s="18"/>
      <c r="Z51" s="19"/>
      <c r="AA51" s="19"/>
    </row>
    <row r="52" spans="1:27" s="58" customFormat="1" ht="126" customHeight="1">
      <c r="A52" s="95" t="s">
        <v>202</v>
      </c>
      <c r="B52" s="95" t="s">
        <v>28</v>
      </c>
      <c r="C52" s="78" t="s">
        <v>203</v>
      </c>
      <c r="D52" s="80" t="s">
        <v>110</v>
      </c>
      <c r="E52" s="82" t="s">
        <v>204</v>
      </c>
      <c r="F52" s="71" t="s">
        <v>76</v>
      </c>
      <c r="G52" s="67" t="s">
        <v>77</v>
      </c>
      <c r="H52" s="72">
        <v>0</v>
      </c>
      <c r="I52" s="95">
        <v>750000000</v>
      </c>
      <c r="J52" s="73" t="s">
        <v>34</v>
      </c>
      <c r="K52" s="73" t="s">
        <v>91</v>
      </c>
      <c r="L52" s="68" t="s">
        <v>92</v>
      </c>
      <c r="M52" s="95" t="s">
        <v>37</v>
      </c>
      <c r="N52" s="77" t="s">
        <v>93</v>
      </c>
      <c r="O52" s="77" t="s">
        <v>68</v>
      </c>
      <c r="P52" s="95">
        <v>796</v>
      </c>
      <c r="Q52" s="54" t="s">
        <v>81</v>
      </c>
      <c r="R52" s="71">
        <v>1</v>
      </c>
      <c r="S52" s="79">
        <v>980000</v>
      </c>
      <c r="T52" s="79">
        <f t="shared" si="2"/>
        <v>980000</v>
      </c>
      <c r="U52" s="74">
        <f t="shared" si="1"/>
        <v>1097600</v>
      </c>
      <c r="V52" s="95"/>
      <c r="W52" s="95">
        <v>2014</v>
      </c>
      <c r="X52" s="95"/>
      <c r="Y52" s="124"/>
      <c r="Z52" s="123"/>
      <c r="AA52" s="123"/>
    </row>
    <row r="53" spans="1:27" s="58" customFormat="1" ht="126.75" customHeight="1">
      <c r="A53" s="95" t="s">
        <v>205</v>
      </c>
      <c r="B53" s="95" t="s">
        <v>28</v>
      </c>
      <c r="C53" s="78" t="s">
        <v>206</v>
      </c>
      <c r="D53" s="80" t="s">
        <v>207</v>
      </c>
      <c r="E53" s="52" t="s">
        <v>208</v>
      </c>
      <c r="F53" s="71" t="s">
        <v>76</v>
      </c>
      <c r="G53" s="67" t="s">
        <v>77</v>
      </c>
      <c r="H53" s="72">
        <v>0</v>
      </c>
      <c r="I53" s="95">
        <v>750000000</v>
      </c>
      <c r="J53" s="73" t="s">
        <v>34</v>
      </c>
      <c r="K53" s="73" t="s">
        <v>91</v>
      </c>
      <c r="L53" s="68" t="s">
        <v>92</v>
      </c>
      <c r="M53" s="95" t="s">
        <v>37</v>
      </c>
      <c r="N53" s="77" t="s">
        <v>93</v>
      </c>
      <c r="O53" s="77" t="s">
        <v>68</v>
      </c>
      <c r="P53" s="95">
        <v>796</v>
      </c>
      <c r="Q53" s="80" t="s">
        <v>209</v>
      </c>
      <c r="R53" s="80">
        <v>1</v>
      </c>
      <c r="S53" s="85">
        <v>1200000</v>
      </c>
      <c r="T53" s="79">
        <f t="shared" si="2"/>
        <v>1200000</v>
      </c>
      <c r="U53" s="74">
        <f t="shared" si="1"/>
        <v>1344000.0000000002</v>
      </c>
      <c r="V53" s="95"/>
      <c r="W53" s="95">
        <v>2014</v>
      </c>
      <c r="X53" s="95"/>
      <c r="Y53" s="122"/>
      <c r="Z53" s="123"/>
      <c r="AA53" s="123"/>
    </row>
    <row r="54" spans="1:27" s="32" customFormat="1" ht="138.75" customHeight="1">
      <c r="A54" s="95" t="s">
        <v>210</v>
      </c>
      <c r="B54" s="95" t="s">
        <v>28</v>
      </c>
      <c r="C54" s="78" t="s">
        <v>105</v>
      </c>
      <c r="D54" s="52" t="s">
        <v>106</v>
      </c>
      <c r="E54" s="53" t="s">
        <v>211</v>
      </c>
      <c r="F54" s="71" t="s">
        <v>76</v>
      </c>
      <c r="G54" s="67" t="s">
        <v>77</v>
      </c>
      <c r="H54" s="72">
        <v>0</v>
      </c>
      <c r="I54" s="95">
        <v>750000000</v>
      </c>
      <c r="J54" s="73" t="s">
        <v>34</v>
      </c>
      <c r="K54" s="73" t="s">
        <v>91</v>
      </c>
      <c r="L54" s="68" t="s">
        <v>92</v>
      </c>
      <c r="M54" s="95" t="s">
        <v>37</v>
      </c>
      <c r="N54" s="77" t="s">
        <v>93</v>
      </c>
      <c r="O54" s="77" t="s">
        <v>68</v>
      </c>
      <c r="P54" s="95">
        <v>796</v>
      </c>
      <c r="Q54" s="54" t="s">
        <v>81</v>
      </c>
      <c r="R54" s="80">
        <v>1</v>
      </c>
      <c r="S54" s="79">
        <v>89000</v>
      </c>
      <c r="T54" s="79">
        <f t="shared" si="2"/>
        <v>89000</v>
      </c>
      <c r="U54" s="74">
        <f t="shared" si="1"/>
        <v>99680.000000000015</v>
      </c>
      <c r="V54" s="95"/>
      <c r="W54" s="95">
        <v>2014</v>
      </c>
      <c r="X54" s="95"/>
      <c r="Y54" s="30"/>
      <c r="Z54" s="31"/>
      <c r="AA54" s="31"/>
    </row>
    <row r="55" spans="1:27" s="17" customFormat="1" ht="123.75" customHeight="1">
      <c r="A55" s="95" t="s">
        <v>212</v>
      </c>
      <c r="B55" s="95" t="s">
        <v>28</v>
      </c>
      <c r="C55" s="76" t="s">
        <v>213</v>
      </c>
      <c r="D55" s="80" t="s">
        <v>214</v>
      </c>
      <c r="E55" s="53" t="s">
        <v>215</v>
      </c>
      <c r="F55" s="71" t="s">
        <v>76</v>
      </c>
      <c r="G55" s="67" t="s">
        <v>77</v>
      </c>
      <c r="H55" s="72">
        <v>0</v>
      </c>
      <c r="I55" s="95">
        <v>750000000</v>
      </c>
      <c r="J55" s="73" t="s">
        <v>34</v>
      </c>
      <c r="K55" s="73" t="s">
        <v>80</v>
      </c>
      <c r="L55" s="68" t="s">
        <v>79</v>
      </c>
      <c r="M55" s="95" t="s">
        <v>37</v>
      </c>
      <c r="N55" s="77" t="s">
        <v>369</v>
      </c>
      <c r="O55" s="77" t="s">
        <v>68</v>
      </c>
      <c r="P55" s="95">
        <v>796</v>
      </c>
      <c r="Q55" s="80" t="s">
        <v>81</v>
      </c>
      <c r="R55" s="101">
        <v>2</v>
      </c>
      <c r="S55" s="85">
        <v>300000</v>
      </c>
      <c r="T55" s="79">
        <f t="shared" si="2"/>
        <v>600000</v>
      </c>
      <c r="U55" s="74">
        <f t="shared" si="1"/>
        <v>672000.00000000012</v>
      </c>
      <c r="V55" s="95"/>
      <c r="W55" s="95">
        <v>2014</v>
      </c>
      <c r="X55" s="95"/>
      <c r="Y55" s="21"/>
      <c r="Z55" s="19"/>
      <c r="AA55" s="19"/>
    </row>
    <row r="56" spans="1:27" s="17" customFormat="1" ht="105" customHeight="1">
      <c r="A56" s="95" t="s">
        <v>216</v>
      </c>
      <c r="B56" s="95" t="s">
        <v>28</v>
      </c>
      <c r="C56" s="76" t="s">
        <v>217</v>
      </c>
      <c r="D56" s="80" t="s">
        <v>218</v>
      </c>
      <c r="E56" s="53" t="s">
        <v>219</v>
      </c>
      <c r="F56" s="71" t="s">
        <v>76</v>
      </c>
      <c r="G56" s="67" t="s">
        <v>77</v>
      </c>
      <c r="H56" s="72">
        <v>0</v>
      </c>
      <c r="I56" s="95">
        <v>750000000</v>
      </c>
      <c r="J56" s="73" t="s">
        <v>34</v>
      </c>
      <c r="K56" s="73" t="s">
        <v>91</v>
      </c>
      <c r="L56" s="68" t="s">
        <v>79</v>
      </c>
      <c r="M56" s="95" t="s">
        <v>37</v>
      </c>
      <c r="N56" s="77" t="s">
        <v>93</v>
      </c>
      <c r="O56" s="77" t="s">
        <v>68</v>
      </c>
      <c r="P56" s="95">
        <v>796</v>
      </c>
      <c r="Q56" s="54" t="s">
        <v>81</v>
      </c>
      <c r="R56" s="55">
        <v>1</v>
      </c>
      <c r="S56" s="85">
        <v>950000</v>
      </c>
      <c r="T56" s="79">
        <f t="shared" si="2"/>
        <v>950000</v>
      </c>
      <c r="U56" s="74">
        <f t="shared" si="1"/>
        <v>1064000</v>
      </c>
      <c r="V56" s="95"/>
      <c r="W56" s="95">
        <v>2014</v>
      </c>
      <c r="X56" s="95"/>
      <c r="Y56" s="21"/>
      <c r="Z56" s="19"/>
      <c r="AA56" s="19"/>
    </row>
    <row r="57" spans="1:27" s="17" customFormat="1" ht="111" customHeight="1">
      <c r="A57" s="95" t="s">
        <v>220</v>
      </c>
      <c r="B57" s="95" t="s">
        <v>28</v>
      </c>
      <c r="C57" s="76" t="s">
        <v>217</v>
      </c>
      <c r="D57" s="80" t="s">
        <v>218</v>
      </c>
      <c r="E57" s="53" t="s">
        <v>219</v>
      </c>
      <c r="F57" s="71" t="s">
        <v>76</v>
      </c>
      <c r="G57" s="67" t="s">
        <v>77</v>
      </c>
      <c r="H57" s="72">
        <v>0</v>
      </c>
      <c r="I57" s="95">
        <v>750000000</v>
      </c>
      <c r="J57" s="73" t="s">
        <v>34</v>
      </c>
      <c r="K57" s="73" t="s">
        <v>91</v>
      </c>
      <c r="L57" s="68" t="s">
        <v>79</v>
      </c>
      <c r="M57" s="95" t="s">
        <v>37</v>
      </c>
      <c r="N57" s="77" t="s">
        <v>93</v>
      </c>
      <c r="O57" s="77" t="s">
        <v>68</v>
      </c>
      <c r="P57" s="95">
        <v>796</v>
      </c>
      <c r="Q57" s="80" t="s">
        <v>81</v>
      </c>
      <c r="R57" s="55">
        <v>1</v>
      </c>
      <c r="S57" s="79">
        <v>195000</v>
      </c>
      <c r="T57" s="79">
        <f t="shared" si="2"/>
        <v>195000</v>
      </c>
      <c r="U57" s="74">
        <f t="shared" si="1"/>
        <v>218400.00000000003</v>
      </c>
      <c r="V57" s="95"/>
      <c r="W57" s="95">
        <v>2014</v>
      </c>
      <c r="X57" s="95"/>
      <c r="Y57" s="18"/>
      <c r="Z57" s="19"/>
      <c r="AA57" s="19"/>
    </row>
    <row r="58" spans="1:27" s="17" customFormat="1" ht="108.75" customHeight="1">
      <c r="A58" s="95" t="s">
        <v>221</v>
      </c>
      <c r="B58" s="95" t="s">
        <v>28</v>
      </c>
      <c r="C58" s="76" t="s">
        <v>222</v>
      </c>
      <c r="D58" s="80" t="s">
        <v>188</v>
      </c>
      <c r="E58" s="53" t="s">
        <v>223</v>
      </c>
      <c r="F58" s="71" t="s">
        <v>76</v>
      </c>
      <c r="G58" s="67" t="s">
        <v>77</v>
      </c>
      <c r="H58" s="72">
        <v>0</v>
      </c>
      <c r="I58" s="95">
        <v>750000000</v>
      </c>
      <c r="J58" s="73" t="s">
        <v>34</v>
      </c>
      <c r="K58" s="73" t="s">
        <v>80</v>
      </c>
      <c r="L58" s="68" t="s">
        <v>79</v>
      </c>
      <c r="M58" s="95" t="s">
        <v>37</v>
      </c>
      <c r="N58" s="77" t="s">
        <v>369</v>
      </c>
      <c r="O58" s="77" t="s">
        <v>68</v>
      </c>
      <c r="P58" s="95">
        <v>796</v>
      </c>
      <c r="Q58" s="54" t="s">
        <v>81</v>
      </c>
      <c r="R58" s="55">
        <v>1</v>
      </c>
      <c r="S58" s="85">
        <v>180000</v>
      </c>
      <c r="T58" s="79">
        <f t="shared" si="2"/>
        <v>180000</v>
      </c>
      <c r="U58" s="74">
        <f t="shared" si="1"/>
        <v>201600.00000000003</v>
      </c>
      <c r="V58" s="95"/>
      <c r="W58" s="95">
        <v>2014</v>
      </c>
      <c r="X58" s="95"/>
      <c r="Y58" s="21"/>
      <c r="Z58" s="19"/>
      <c r="AA58" s="19"/>
    </row>
    <row r="59" spans="1:27" s="58" customFormat="1" ht="112.5" customHeight="1">
      <c r="A59" s="95" t="s">
        <v>224</v>
      </c>
      <c r="B59" s="95" t="s">
        <v>28</v>
      </c>
      <c r="C59" s="78" t="s">
        <v>225</v>
      </c>
      <c r="D59" s="52" t="s">
        <v>226</v>
      </c>
      <c r="E59" s="52" t="s">
        <v>227</v>
      </c>
      <c r="F59" s="71" t="s">
        <v>76</v>
      </c>
      <c r="G59" s="67" t="s">
        <v>77</v>
      </c>
      <c r="H59" s="72">
        <v>0</v>
      </c>
      <c r="I59" s="95">
        <v>750000000</v>
      </c>
      <c r="J59" s="73" t="s">
        <v>34</v>
      </c>
      <c r="K59" s="73" t="s">
        <v>91</v>
      </c>
      <c r="L59" s="68" t="s">
        <v>79</v>
      </c>
      <c r="M59" s="95" t="s">
        <v>37</v>
      </c>
      <c r="N59" s="77" t="s">
        <v>93</v>
      </c>
      <c r="O59" s="77" t="s">
        <v>68</v>
      </c>
      <c r="P59" s="95">
        <v>796</v>
      </c>
      <c r="Q59" s="80" t="s">
        <v>81</v>
      </c>
      <c r="R59" s="83">
        <v>1</v>
      </c>
      <c r="S59" s="79">
        <v>690000</v>
      </c>
      <c r="T59" s="79">
        <f t="shared" si="2"/>
        <v>690000</v>
      </c>
      <c r="U59" s="74">
        <f t="shared" si="1"/>
        <v>772800.00000000012</v>
      </c>
      <c r="V59" s="95"/>
      <c r="W59" s="95">
        <v>2014</v>
      </c>
      <c r="X59" s="95"/>
      <c r="Y59" s="124"/>
      <c r="Z59" s="123"/>
      <c r="AA59" s="123"/>
    </row>
    <row r="60" spans="1:27" s="17" customFormat="1" ht="111" customHeight="1">
      <c r="A60" s="95" t="s">
        <v>228</v>
      </c>
      <c r="B60" s="95" t="s">
        <v>28</v>
      </c>
      <c r="C60" s="76" t="s">
        <v>229</v>
      </c>
      <c r="D60" s="54" t="s">
        <v>230</v>
      </c>
      <c r="E60" s="53" t="s">
        <v>231</v>
      </c>
      <c r="F60" s="71" t="s">
        <v>76</v>
      </c>
      <c r="G60" s="67" t="s">
        <v>77</v>
      </c>
      <c r="H60" s="72">
        <v>0</v>
      </c>
      <c r="I60" s="95">
        <v>750000000</v>
      </c>
      <c r="J60" s="73" t="s">
        <v>34</v>
      </c>
      <c r="K60" s="73" t="s">
        <v>80</v>
      </c>
      <c r="L60" s="68" t="s">
        <v>79</v>
      </c>
      <c r="M60" s="95" t="s">
        <v>37</v>
      </c>
      <c r="N60" s="77" t="s">
        <v>369</v>
      </c>
      <c r="O60" s="77" t="s">
        <v>68</v>
      </c>
      <c r="P60" s="95">
        <v>796</v>
      </c>
      <c r="Q60" s="54" t="s">
        <v>81</v>
      </c>
      <c r="R60" s="55">
        <v>1</v>
      </c>
      <c r="S60" s="85">
        <v>280000</v>
      </c>
      <c r="T60" s="79">
        <f t="shared" si="2"/>
        <v>280000</v>
      </c>
      <c r="U60" s="74">
        <f>T60*1.12</f>
        <v>313600.00000000006</v>
      </c>
      <c r="V60" s="95"/>
      <c r="W60" s="95">
        <v>2014</v>
      </c>
      <c r="X60" s="95"/>
      <c r="Y60" s="21"/>
      <c r="Z60" s="19"/>
      <c r="AA60" s="19"/>
    </row>
    <row r="61" spans="1:27" s="58" customFormat="1" ht="119.25" customHeight="1">
      <c r="A61" s="95" t="s">
        <v>232</v>
      </c>
      <c r="B61" s="95" t="s">
        <v>28</v>
      </c>
      <c r="C61" s="78" t="s">
        <v>171</v>
      </c>
      <c r="D61" s="71" t="s">
        <v>172</v>
      </c>
      <c r="E61" s="71" t="s">
        <v>173</v>
      </c>
      <c r="F61" s="71" t="s">
        <v>76</v>
      </c>
      <c r="G61" s="67" t="s">
        <v>64</v>
      </c>
      <c r="H61" s="72">
        <v>0</v>
      </c>
      <c r="I61" s="95">
        <v>750000000</v>
      </c>
      <c r="J61" s="73" t="s">
        <v>34</v>
      </c>
      <c r="K61" s="73" t="s">
        <v>91</v>
      </c>
      <c r="L61" s="68" t="s">
        <v>92</v>
      </c>
      <c r="M61" s="95" t="s">
        <v>37</v>
      </c>
      <c r="N61" s="77" t="s">
        <v>93</v>
      </c>
      <c r="O61" s="77" t="s">
        <v>68</v>
      </c>
      <c r="P61" s="95">
        <v>796</v>
      </c>
      <c r="Q61" s="80" t="s">
        <v>81</v>
      </c>
      <c r="R61" s="53">
        <v>1</v>
      </c>
      <c r="S61" s="85">
        <v>2350000</v>
      </c>
      <c r="T61" s="79">
        <f t="shared" si="2"/>
        <v>2350000</v>
      </c>
      <c r="U61" s="74">
        <f t="shared" ref="U61:U94" si="3">T61*1.12</f>
        <v>2632000.0000000005</v>
      </c>
      <c r="V61" s="95"/>
      <c r="W61" s="95">
        <v>2014</v>
      </c>
      <c r="X61" s="95"/>
      <c r="Y61" s="122"/>
      <c r="Z61" s="123"/>
      <c r="AA61" s="123"/>
    </row>
    <row r="62" spans="1:27" s="17" customFormat="1" ht="99" customHeight="1">
      <c r="A62" s="95" t="s">
        <v>233</v>
      </c>
      <c r="B62" s="95" t="s">
        <v>28</v>
      </c>
      <c r="C62" s="76" t="s">
        <v>234</v>
      </c>
      <c r="D62" s="53" t="s">
        <v>235</v>
      </c>
      <c r="E62" s="53" t="s">
        <v>236</v>
      </c>
      <c r="F62" s="71" t="s">
        <v>76</v>
      </c>
      <c r="G62" s="67" t="s">
        <v>77</v>
      </c>
      <c r="H62" s="72">
        <v>0</v>
      </c>
      <c r="I62" s="95">
        <v>750000000</v>
      </c>
      <c r="J62" s="73" t="s">
        <v>34</v>
      </c>
      <c r="K62" s="73" t="s">
        <v>80</v>
      </c>
      <c r="L62" s="68" t="s">
        <v>79</v>
      </c>
      <c r="M62" s="95" t="s">
        <v>37</v>
      </c>
      <c r="N62" s="77" t="s">
        <v>369</v>
      </c>
      <c r="O62" s="77" t="s">
        <v>68</v>
      </c>
      <c r="P62" s="95">
        <v>796</v>
      </c>
      <c r="Q62" s="54" t="s">
        <v>81</v>
      </c>
      <c r="R62" s="55">
        <v>2</v>
      </c>
      <c r="S62" s="79">
        <v>185000</v>
      </c>
      <c r="T62" s="79">
        <f t="shared" si="2"/>
        <v>370000</v>
      </c>
      <c r="U62" s="74">
        <f t="shared" si="3"/>
        <v>414400.00000000006</v>
      </c>
      <c r="V62" s="95"/>
      <c r="W62" s="95">
        <v>2014</v>
      </c>
      <c r="X62" s="95"/>
      <c r="Y62" s="18"/>
      <c r="Z62" s="19"/>
      <c r="AA62" s="19"/>
    </row>
    <row r="63" spans="1:27" s="120" customFormat="1" ht="123" customHeight="1">
      <c r="A63" s="95" t="s">
        <v>237</v>
      </c>
      <c r="B63" s="95" t="s">
        <v>28</v>
      </c>
      <c r="C63" s="78" t="s">
        <v>238</v>
      </c>
      <c r="D63" s="54" t="s">
        <v>239</v>
      </c>
      <c r="E63" s="52" t="s">
        <v>240</v>
      </c>
      <c r="F63" s="71" t="s">
        <v>76</v>
      </c>
      <c r="G63" s="67" t="s">
        <v>64</v>
      </c>
      <c r="H63" s="72">
        <v>0.5</v>
      </c>
      <c r="I63" s="95">
        <v>750000000</v>
      </c>
      <c r="J63" s="73" t="s">
        <v>34</v>
      </c>
      <c r="K63" s="73" t="s">
        <v>91</v>
      </c>
      <c r="L63" s="68" t="s">
        <v>92</v>
      </c>
      <c r="M63" s="95" t="s">
        <v>37</v>
      </c>
      <c r="N63" s="77" t="s">
        <v>93</v>
      </c>
      <c r="O63" s="77" t="s">
        <v>68</v>
      </c>
      <c r="P63" s="95">
        <v>796</v>
      </c>
      <c r="Q63" s="80" t="s">
        <v>81</v>
      </c>
      <c r="R63" s="83">
        <v>20</v>
      </c>
      <c r="S63" s="85">
        <v>150000</v>
      </c>
      <c r="T63" s="79">
        <f t="shared" si="2"/>
        <v>3000000</v>
      </c>
      <c r="U63" s="74">
        <f t="shared" si="3"/>
        <v>3360000.0000000005</v>
      </c>
      <c r="V63" s="95"/>
      <c r="W63" s="95">
        <v>2014</v>
      </c>
      <c r="X63" s="95"/>
      <c r="Y63" s="121"/>
      <c r="Z63" s="119"/>
      <c r="AA63" s="119"/>
    </row>
    <row r="64" spans="1:27" s="117" customFormat="1" ht="119.25" customHeight="1">
      <c r="A64" s="95" t="s">
        <v>241</v>
      </c>
      <c r="B64" s="95" t="s">
        <v>28</v>
      </c>
      <c r="C64" s="78" t="s">
        <v>225</v>
      </c>
      <c r="D64" s="52" t="s">
        <v>226</v>
      </c>
      <c r="E64" s="52" t="s">
        <v>227</v>
      </c>
      <c r="F64" s="71" t="s">
        <v>76</v>
      </c>
      <c r="G64" s="67" t="s">
        <v>77</v>
      </c>
      <c r="H64" s="72">
        <v>0</v>
      </c>
      <c r="I64" s="95">
        <v>750000000</v>
      </c>
      <c r="J64" s="73" t="s">
        <v>34</v>
      </c>
      <c r="K64" s="73" t="s">
        <v>91</v>
      </c>
      <c r="L64" s="68" t="s">
        <v>92</v>
      </c>
      <c r="M64" s="95" t="s">
        <v>37</v>
      </c>
      <c r="N64" s="77" t="s">
        <v>93</v>
      </c>
      <c r="O64" s="77" t="s">
        <v>68</v>
      </c>
      <c r="P64" s="95">
        <v>796</v>
      </c>
      <c r="Q64" s="80" t="s">
        <v>81</v>
      </c>
      <c r="R64" s="83">
        <v>1</v>
      </c>
      <c r="S64" s="79">
        <v>690000</v>
      </c>
      <c r="T64" s="79">
        <f t="shared" si="2"/>
        <v>690000</v>
      </c>
      <c r="U64" s="74">
        <f t="shared" si="3"/>
        <v>772800.00000000012</v>
      </c>
      <c r="V64" s="95"/>
      <c r="W64" s="95">
        <v>2014</v>
      </c>
      <c r="X64" s="95"/>
      <c r="Y64" s="115"/>
      <c r="Z64" s="116"/>
      <c r="AA64" s="116"/>
    </row>
    <row r="65" spans="1:28" s="32" customFormat="1" ht="129" customHeight="1">
      <c r="A65" s="95" t="s">
        <v>242</v>
      </c>
      <c r="B65" s="95" t="s">
        <v>28</v>
      </c>
      <c r="C65" s="78" t="s">
        <v>243</v>
      </c>
      <c r="D65" s="54" t="s">
        <v>244</v>
      </c>
      <c r="E65" s="53" t="s">
        <v>245</v>
      </c>
      <c r="F65" s="71" t="s">
        <v>76</v>
      </c>
      <c r="G65" s="67" t="s">
        <v>64</v>
      </c>
      <c r="H65" s="72">
        <v>0</v>
      </c>
      <c r="I65" s="95">
        <v>750000000</v>
      </c>
      <c r="J65" s="73" t="s">
        <v>34</v>
      </c>
      <c r="K65" s="73" t="s">
        <v>91</v>
      </c>
      <c r="L65" s="68" t="s">
        <v>92</v>
      </c>
      <c r="M65" s="95" t="s">
        <v>37</v>
      </c>
      <c r="N65" s="77" t="s">
        <v>93</v>
      </c>
      <c r="O65" s="77" t="s">
        <v>68</v>
      </c>
      <c r="P65" s="95">
        <v>796</v>
      </c>
      <c r="Q65" s="54" t="s">
        <v>81</v>
      </c>
      <c r="R65" s="53">
        <v>2</v>
      </c>
      <c r="S65" s="85">
        <v>235000</v>
      </c>
      <c r="T65" s="79">
        <f t="shared" si="2"/>
        <v>470000</v>
      </c>
      <c r="U65" s="74">
        <f t="shared" si="3"/>
        <v>526400</v>
      </c>
      <c r="V65" s="95"/>
      <c r="W65" s="95">
        <v>2014</v>
      </c>
      <c r="X65" s="95"/>
      <c r="Y65" s="36"/>
      <c r="Z65" s="31"/>
      <c r="AA65" s="31"/>
    </row>
    <row r="66" spans="1:28" s="120" customFormat="1" ht="120" customHeight="1">
      <c r="A66" s="95" t="s">
        <v>246</v>
      </c>
      <c r="B66" s="95" t="s">
        <v>28</v>
      </c>
      <c r="C66" s="78" t="s">
        <v>247</v>
      </c>
      <c r="D66" s="54" t="s">
        <v>248</v>
      </c>
      <c r="E66" s="82" t="s">
        <v>249</v>
      </c>
      <c r="F66" s="71" t="s">
        <v>76</v>
      </c>
      <c r="G66" s="67" t="s">
        <v>77</v>
      </c>
      <c r="H66" s="72">
        <v>0</v>
      </c>
      <c r="I66" s="95">
        <v>750000000</v>
      </c>
      <c r="J66" s="73" t="s">
        <v>34</v>
      </c>
      <c r="K66" s="73" t="s">
        <v>91</v>
      </c>
      <c r="L66" s="68" t="s">
        <v>92</v>
      </c>
      <c r="M66" s="95" t="s">
        <v>37</v>
      </c>
      <c r="N66" s="77" t="s">
        <v>93</v>
      </c>
      <c r="O66" s="77" t="s">
        <v>68</v>
      </c>
      <c r="P66" s="95">
        <v>796</v>
      </c>
      <c r="Q66" s="80" t="s">
        <v>81</v>
      </c>
      <c r="R66" s="83">
        <v>2</v>
      </c>
      <c r="S66" s="79">
        <v>232000</v>
      </c>
      <c r="T66" s="79">
        <f t="shared" si="2"/>
        <v>464000</v>
      </c>
      <c r="U66" s="74">
        <f t="shared" si="3"/>
        <v>519680.00000000006</v>
      </c>
      <c r="V66" s="95"/>
      <c r="W66" s="95">
        <v>2014</v>
      </c>
      <c r="X66" s="95"/>
      <c r="Y66" s="118"/>
      <c r="Z66" s="119"/>
      <c r="AA66" s="119"/>
    </row>
    <row r="67" spans="1:28" s="32" customFormat="1" ht="116.25" customHeight="1">
      <c r="A67" s="95" t="s">
        <v>250</v>
      </c>
      <c r="B67" s="95" t="s">
        <v>28</v>
      </c>
      <c r="C67" s="78" t="s">
        <v>251</v>
      </c>
      <c r="D67" s="80" t="s">
        <v>252</v>
      </c>
      <c r="E67" s="53" t="s">
        <v>253</v>
      </c>
      <c r="F67" s="71" t="s">
        <v>76</v>
      </c>
      <c r="G67" s="67" t="s">
        <v>77</v>
      </c>
      <c r="H67" s="72">
        <v>0</v>
      </c>
      <c r="I67" s="95">
        <v>750000000</v>
      </c>
      <c r="J67" s="73" t="s">
        <v>34</v>
      </c>
      <c r="K67" s="73" t="s">
        <v>91</v>
      </c>
      <c r="L67" s="68" t="s">
        <v>92</v>
      </c>
      <c r="M67" s="95" t="s">
        <v>37</v>
      </c>
      <c r="N67" s="77" t="s">
        <v>93</v>
      </c>
      <c r="O67" s="77" t="s">
        <v>68</v>
      </c>
      <c r="P67" s="95">
        <v>796</v>
      </c>
      <c r="Q67" s="80" t="s">
        <v>81</v>
      </c>
      <c r="R67" s="80">
        <v>1</v>
      </c>
      <c r="S67" s="79">
        <v>2900000</v>
      </c>
      <c r="T67" s="79">
        <f t="shared" si="2"/>
        <v>2900000</v>
      </c>
      <c r="U67" s="74">
        <f t="shared" si="3"/>
        <v>3248000.0000000005</v>
      </c>
      <c r="V67" s="95"/>
      <c r="W67" s="95">
        <v>2014</v>
      </c>
      <c r="X67" s="95"/>
      <c r="Y67" s="30"/>
      <c r="Z67" s="31"/>
      <c r="AA67" s="31"/>
    </row>
    <row r="68" spans="1:28" s="32" customFormat="1" ht="131.25" customHeight="1">
      <c r="A68" s="95" t="s">
        <v>254</v>
      </c>
      <c r="B68" s="95" t="s">
        <v>28</v>
      </c>
      <c r="C68" s="78" t="s">
        <v>255</v>
      </c>
      <c r="D68" s="52" t="s">
        <v>256</v>
      </c>
      <c r="E68" s="53" t="s">
        <v>257</v>
      </c>
      <c r="F68" s="71" t="s">
        <v>76</v>
      </c>
      <c r="G68" s="67" t="s">
        <v>77</v>
      </c>
      <c r="H68" s="72">
        <v>0</v>
      </c>
      <c r="I68" s="95">
        <v>750000000</v>
      </c>
      <c r="J68" s="73" t="s">
        <v>34</v>
      </c>
      <c r="K68" s="73" t="s">
        <v>91</v>
      </c>
      <c r="L68" s="68" t="s">
        <v>92</v>
      </c>
      <c r="M68" s="95" t="s">
        <v>37</v>
      </c>
      <c r="N68" s="77" t="s">
        <v>93</v>
      </c>
      <c r="O68" s="77" t="s">
        <v>68</v>
      </c>
      <c r="P68" s="95">
        <v>796</v>
      </c>
      <c r="Q68" s="54" t="s">
        <v>81</v>
      </c>
      <c r="R68" s="52">
        <v>1</v>
      </c>
      <c r="S68" s="79">
        <v>3420000</v>
      </c>
      <c r="T68" s="79">
        <f t="shared" si="2"/>
        <v>3420000</v>
      </c>
      <c r="U68" s="74">
        <f t="shared" si="3"/>
        <v>3830400.0000000005</v>
      </c>
      <c r="V68" s="95"/>
      <c r="W68" s="95">
        <v>2014</v>
      </c>
      <c r="X68" s="95"/>
      <c r="Y68" s="30"/>
      <c r="Z68" s="31"/>
      <c r="AA68" s="31"/>
    </row>
    <row r="69" spans="1:28" s="32" customFormat="1" ht="128.25" customHeight="1">
      <c r="A69" s="95" t="s">
        <v>258</v>
      </c>
      <c r="B69" s="95" t="s">
        <v>28</v>
      </c>
      <c r="C69" s="78" t="s">
        <v>259</v>
      </c>
      <c r="D69" s="52" t="s">
        <v>260</v>
      </c>
      <c r="E69" s="82" t="s">
        <v>261</v>
      </c>
      <c r="F69" s="71" t="s">
        <v>76</v>
      </c>
      <c r="G69" s="67" t="s">
        <v>77</v>
      </c>
      <c r="H69" s="72">
        <v>0</v>
      </c>
      <c r="I69" s="95">
        <v>750000000</v>
      </c>
      <c r="J69" s="73" t="s">
        <v>34</v>
      </c>
      <c r="K69" s="73" t="s">
        <v>91</v>
      </c>
      <c r="L69" s="68" t="s">
        <v>92</v>
      </c>
      <c r="M69" s="95" t="s">
        <v>37</v>
      </c>
      <c r="N69" s="77" t="s">
        <v>93</v>
      </c>
      <c r="O69" s="77" t="s">
        <v>68</v>
      </c>
      <c r="P69" s="95">
        <v>796</v>
      </c>
      <c r="Q69" s="80" t="s">
        <v>81</v>
      </c>
      <c r="R69" s="52">
        <v>2</v>
      </c>
      <c r="S69" s="85">
        <v>200000</v>
      </c>
      <c r="T69" s="79">
        <f t="shared" si="2"/>
        <v>400000</v>
      </c>
      <c r="U69" s="74">
        <f t="shared" si="3"/>
        <v>448000.00000000006</v>
      </c>
      <c r="V69" s="95"/>
      <c r="W69" s="95">
        <v>2014</v>
      </c>
      <c r="X69" s="95"/>
      <c r="Y69" s="36"/>
      <c r="Z69" s="31"/>
      <c r="AA69" s="31"/>
    </row>
    <row r="70" spans="1:28" s="58" customFormat="1" ht="123" customHeight="1">
      <c r="A70" s="95" t="s">
        <v>262</v>
      </c>
      <c r="B70" s="95" t="s">
        <v>28</v>
      </c>
      <c r="C70" s="78" t="s">
        <v>263</v>
      </c>
      <c r="D70" s="52" t="s">
        <v>226</v>
      </c>
      <c r="E70" s="52" t="s">
        <v>264</v>
      </c>
      <c r="F70" s="71" t="s">
        <v>76</v>
      </c>
      <c r="G70" s="67" t="s">
        <v>64</v>
      </c>
      <c r="H70" s="72">
        <v>0</v>
      </c>
      <c r="I70" s="95">
        <v>750000000</v>
      </c>
      <c r="J70" s="73" t="s">
        <v>34</v>
      </c>
      <c r="K70" s="73" t="s">
        <v>91</v>
      </c>
      <c r="L70" s="68" t="s">
        <v>92</v>
      </c>
      <c r="M70" s="95" t="s">
        <v>37</v>
      </c>
      <c r="N70" s="77" t="s">
        <v>93</v>
      </c>
      <c r="O70" s="77" t="s">
        <v>68</v>
      </c>
      <c r="P70" s="95">
        <v>796</v>
      </c>
      <c r="Q70" s="80" t="s">
        <v>81</v>
      </c>
      <c r="R70" s="52">
        <v>1</v>
      </c>
      <c r="S70" s="85">
        <v>1500000</v>
      </c>
      <c r="T70" s="79">
        <f t="shared" si="2"/>
        <v>1500000</v>
      </c>
      <c r="U70" s="74">
        <f t="shared" si="3"/>
        <v>1680000.0000000002</v>
      </c>
      <c r="V70" s="95"/>
      <c r="W70" s="95">
        <v>2014</v>
      </c>
      <c r="X70" s="95"/>
      <c r="Y70" s="122"/>
      <c r="Z70" s="123"/>
      <c r="AA70" s="123"/>
    </row>
    <row r="71" spans="1:28" s="17" customFormat="1" ht="102" customHeight="1">
      <c r="A71" s="95" t="s">
        <v>265</v>
      </c>
      <c r="B71" s="95" t="s">
        <v>28</v>
      </c>
      <c r="C71" s="76" t="s">
        <v>266</v>
      </c>
      <c r="D71" s="92" t="s">
        <v>267</v>
      </c>
      <c r="E71" s="100" t="s">
        <v>268</v>
      </c>
      <c r="F71" s="71" t="s">
        <v>76</v>
      </c>
      <c r="G71" s="67" t="s">
        <v>77</v>
      </c>
      <c r="H71" s="72">
        <v>0</v>
      </c>
      <c r="I71" s="95">
        <v>750000000</v>
      </c>
      <c r="J71" s="73" t="s">
        <v>34</v>
      </c>
      <c r="K71" s="73" t="s">
        <v>80</v>
      </c>
      <c r="L71" s="68" t="s">
        <v>79</v>
      </c>
      <c r="M71" s="95" t="s">
        <v>37</v>
      </c>
      <c r="N71" s="77" t="s">
        <v>369</v>
      </c>
      <c r="O71" s="77" t="s">
        <v>68</v>
      </c>
      <c r="P71" s="95">
        <v>796</v>
      </c>
      <c r="Q71" s="80" t="s">
        <v>81</v>
      </c>
      <c r="R71" s="99">
        <v>1</v>
      </c>
      <c r="S71" s="85">
        <v>872000</v>
      </c>
      <c r="T71" s="79">
        <f t="shared" si="2"/>
        <v>872000</v>
      </c>
      <c r="U71" s="74">
        <f t="shared" si="3"/>
        <v>976640.00000000012</v>
      </c>
      <c r="V71" s="95"/>
      <c r="W71" s="95">
        <v>2014</v>
      </c>
      <c r="X71" s="95"/>
      <c r="Y71" s="21"/>
      <c r="Z71" s="19"/>
      <c r="AA71" s="19"/>
    </row>
    <row r="72" spans="1:28" s="17" customFormat="1" ht="105.75" customHeight="1">
      <c r="A72" s="95" t="s">
        <v>269</v>
      </c>
      <c r="B72" s="95" t="s">
        <v>28</v>
      </c>
      <c r="C72" s="76" t="s">
        <v>187</v>
      </c>
      <c r="D72" s="80" t="s">
        <v>188</v>
      </c>
      <c r="E72" s="71" t="s">
        <v>189</v>
      </c>
      <c r="F72" s="71" t="s">
        <v>76</v>
      </c>
      <c r="G72" s="67" t="s">
        <v>77</v>
      </c>
      <c r="H72" s="72">
        <v>0</v>
      </c>
      <c r="I72" s="95">
        <v>750000000</v>
      </c>
      <c r="J72" s="73" t="s">
        <v>34</v>
      </c>
      <c r="K72" s="73" t="s">
        <v>80</v>
      </c>
      <c r="L72" s="68" t="s">
        <v>79</v>
      </c>
      <c r="M72" s="95" t="s">
        <v>37</v>
      </c>
      <c r="N72" s="77" t="s">
        <v>369</v>
      </c>
      <c r="O72" s="77" t="s">
        <v>68</v>
      </c>
      <c r="P72" s="95">
        <v>796</v>
      </c>
      <c r="Q72" s="80" t="s">
        <v>81</v>
      </c>
      <c r="R72" s="93">
        <v>1</v>
      </c>
      <c r="S72" s="85">
        <v>280000</v>
      </c>
      <c r="T72" s="79">
        <f t="shared" si="2"/>
        <v>280000</v>
      </c>
      <c r="U72" s="74">
        <f t="shared" si="3"/>
        <v>313600.00000000006</v>
      </c>
      <c r="V72" s="95"/>
      <c r="W72" s="95">
        <v>2014</v>
      </c>
      <c r="X72" s="95"/>
      <c r="Y72" s="21"/>
      <c r="Z72" s="19"/>
      <c r="AA72" s="19"/>
    </row>
    <row r="73" spans="1:28" s="40" customFormat="1" ht="112.5" customHeight="1">
      <c r="A73" s="95" t="s">
        <v>270</v>
      </c>
      <c r="B73" s="95" t="s">
        <v>28</v>
      </c>
      <c r="C73" s="77" t="s">
        <v>183</v>
      </c>
      <c r="D73" s="80" t="s">
        <v>184</v>
      </c>
      <c r="E73" s="71" t="s">
        <v>185</v>
      </c>
      <c r="F73" s="71" t="s">
        <v>76</v>
      </c>
      <c r="G73" s="67" t="s">
        <v>77</v>
      </c>
      <c r="H73" s="72">
        <v>0</v>
      </c>
      <c r="I73" s="95">
        <v>750000000</v>
      </c>
      <c r="J73" s="73" t="s">
        <v>34</v>
      </c>
      <c r="K73" s="73" t="s">
        <v>80</v>
      </c>
      <c r="L73" s="84" t="s">
        <v>79</v>
      </c>
      <c r="M73" s="95" t="s">
        <v>37</v>
      </c>
      <c r="N73" s="77" t="s">
        <v>369</v>
      </c>
      <c r="O73" s="77" t="s">
        <v>68</v>
      </c>
      <c r="P73" s="95">
        <v>796</v>
      </c>
      <c r="Q73" s="54" t="s">
        <v>271</v>
      </c>
      <c r="R73" s="93">
        <v>1</v>
      </c>
      <c r="S73" s="85">
        <v>700000</v>
      </c>
      <c r="T73" s="79">
        <f t="shared" si="2"/>
        <v>700000</v>
      </c>
      <c r="U73" s="74">
        <f t="shared" si="3"/>
        <v>784000.00000000012</v>
      </c>
      <c r="V73" s="95"/>
      <c r="W73" s="95">
        <v>2014</v>
      </c>
      <c r="X73" s="95"/>
      <c r="Y73" s="38"/>
      <c r="Z73" s="39"/>
      <c r="AA73" s="39"/>
    </row>
    <row r="74" spans="1:28" s="58" customFormat="1" ht="105" customHeight="1">
      <c r="A74" s="95" t="s">
        <v>272</v>
      </c>
      <c r="B74" s="95" t="s">
        <v>28</v>
      </c>
      <c r="C74" s="130" t="s">
        <v>273</v>
      </c>
      <c r="D74" s="71" t="s">
        <v>274</v>
      </c>
      <c r="E74" s="92" t="s">
        <v>275</v>
      </c>
      <c r="F74" s="71" t="s">
        <v>76</v>
      </c>
      <c r="G74" s="67" t="s">
        <v>77</v>
      </c>
      <c r="H74" s="72">
        <v>0</v>
      </c>
      <c r="I74" s="95">
        <v>750000000</v>
      </c>
      <c r="J74" s="73" t="s">
        <v>34</v>
      </c>
      <c r="K74" s="73" t="s">
        <v>91</v>
      </c>
      <c r="L74" s="68" t="s">
        <v>79</v>
      </c>
      <c r="M74" s="95" t="s">
        <v>37</v>
      </c>
      <c r="N74" s="77" t="s">
        <v>93</v>
      </c>
      <c r="O74" s="77" t="s">
        <v>68</v>
      </c>
      <c r="P74" s="95">
        <v>796</v>
      </c>
      <c r="Q74" s="80" t="s">
        <v>81</v>
      </c>
      <c r="R74" s="93">
        <v>1</v>
      </c>
      <c r="S74" s="85">
        <v>365625</v>
      </c>
      <c r="T74" s="79">
        <f t="shared" si="2"/>
        <v>365625</v>
      </c>
      <c r="U74" s="74">
        <f t="shared" si="3"/>
        <v>409500.00000000006</v>
      </c>
      <c r="V74" s="95"/>
      <c r="W74" s="95">
        <v>2014</v>
      </c>
      <c r="X74" s="95"/>
      <c r="Y74" s="122"/>
      <c r="Z74" s="123"/>
      <c r="AA74" s="123"/>
    </row>
    <row r="75" spans="1:28" s="58" customFormat="1" ht="105" customHeight="1">
      <c r="A75" s="95" t="s">
        <v>276</v>
      </c>
      <c r="B75" s="95" t="s">
        <v>28</v>
      </c>
      <c r="C75" s="76" t="s">
        <v>277</v>
      </c>
      <c r="D75" s="71" t="s">
        <v>278</v>
      </c>
      <c r="E75" s="100" t="s">
        <v>279</v>
      </c>
      <c r="F75" s="71" t="s">
        <v>76</v>
      </c>
      <c r="G75" s="67" t="s">
        <v>77</v>
      </c>
      <c r="H75" s="72">
        <v>0</v>
      </c>
      <c r="I75" s="95">
        <v>750000000</v>
      </c>
      <c r="J75" s="73" t="s">
        <v>34</v>
      </c>
      <c r="K75" s="73" t="s">
        <v>80</v>
      </c>
      <c r="L75" s="68" t="s">
        <v>79</v>
      </c>
      <c r="M75" s="95" t="s">
        <v>37</v>
      </c>
      <c r="N75" s="77" t="s">
        <v>369</v>
      </c>
      <c r="O75" s="77" t="s">
        <v>68</v>
      </c>
      <c r="P75" s="95">
        <v>796</v>
      </c>
      <c r="Q75" s="54" t="s">
        <v>81</v>
      </c>
      <c r="R75" s="89">
        <v>1</v>
      </c>
      <c r="S75" s="85">
        <v>600000</v>
      </c>
      <c r="T75" s="79">
        <f t="shared" si="2"/>
        <v>600000</v>
      </c>
      <c r="U75" s="74">
        <f t="shared" si="3"/>
        <v>672000.00000000012</v>
      </c>
      <c r="V75" s="95"/>
      <c r="W75" s="95">
        <v>2014</v>
      </c>
      <c r="X75" s="95"/>
      <c r="Y75" s="122"/>
      <c r="Z75" s="123"/>
      <c r="AA75" s="123"/>
    </row>
    <row r="76" spans="1:28" s="58" customFormat="1" ht="105.75" customHeight="1">
      <c r="A76" s="95" t="s">
        <v>280</v>
      </c>
      <c r="B76" s="95" t="s">
        <v>28</v>
      </c>
      <c r="C76" s="78" t="s">
        <v>191</v>
      </c>
      <c r="D76" s="71" t="s">
        <v>192</v>
      </c>
      <c r="E76" s="71" t="s">
        <v>193</v>
      </c>
      <c r="F76" s="71" t="s">
        <v>76</v>
      </c>
      <c r="G76" s="67" t="s">
        <v>77</v>
      </c>
      <c r="H76" s="72">
        <v>0.73</v>
      </c>
      <c r="I76" s="95">
        <v>750000000</v>
      </c>
      <c r="J76" s="73" t="s">
        <v>34</v>
      </c>
      <c r="K76" s="73" t="s">
        <v>91</v>
      </c>
      <c r="L76" s="68" t="s">
        <v>79</v>
      </c>
      <c r="M76" s="95" t="s">
        <v>37</v>
      </c>
      <c r="N76" s="77" t="s">
        <v>93</v>
      </c>
      <c r="O76" s="77" t="s">
        <v>68</v>
      </c>
      <c r="P76" s="95">
        <v>796</v>
      </c>
      <c r="Q76" s="80" t="s">
        <v>81</v>
      </c>
      <c r="R76" s="89">
        <v>1</v>
      </c>
      <c r="S76" s="79">
        <v>135000</v>
      </c>
      <c r="T76" s="79">
        <f t="shared" si="2"/>
        <v>135000</v>
      </c>
      <c r="U76" s="74">
        <f t="shared" si="3"/>
        <v>151200</v>
      </c>
      <c r="V76" s="95"/>
      <c r="W76" s="95">
        <v>2014</v>
      </c>
      <c r="X76" s="95"/>
      <c r="Y76" s="124"/>
      <c r="Z76" s="123"/>
      <c r="AA76" s="123"/>
    </row>
    <row r="77" spans="1:28" s="58" customFormat="1" ht="117" customHeight="1">
      <c r="A77" s="95" t="s">
        <v>281</v>
      </c>
      <c r="B77" s="95" t="s">
        <v>28</v>
      </c>
      <c r="C77" s="78" t="s">
        <v>191</v>
      </c>
      <c r="D77" s="71" t="s">
        <v>192</v>
      </c>
      <c r="E77" s="71" t="s">
        <v>193</v>
      </c>
      <c r="F77" s="71" t="s">
        <v>76</v>
      </c>
      <c r="G77" s="67" t="s">
        <v>77</v>
      </c>
      <c r="H77" s="72">
        <v>0.74</v>
      </c>
      <c r="I77" s="95">
        <v>750000000</v>
      </c>
      <c r="J77" s="73" t="s">
        <v>34</v>
      </c>
      <c r="K77" s="73" t="s">
        <v>91</v>
      </c>
      <c r="L77" s="68" t="s">
        <v>79</v>
      </c>
      <c r="M77" s="95" t="s">
        <v>37</v>
      </c>
      <c r="N77" s="77" t="s">
        <v>93</v>
      </c>
      <c r="O77" s="77" t="s">
        <v>68</v>
      </c>
      <c r="P77" s="95">
        <v>796</v>
      </c>
      <c r="Q77" s="56" t="s">
        <v>81</v>
      </c>
      <c r="R77" s="89">
        <v>1</v>
      </c>
      <c r="S77" s="79">
        <v>430000</v>
      </c>
      <c r="T77" s="79">
        <f t="shared" si="2"/>
        <v>430000</v>
      </c>
      <c r="U77" s="74">
        <f t="shared" si="3"/>
        <v>481600.00000000006</v>
      </c>
      <c r="V77" s="95"/>
      <c r="W77" s="95">
        <v>2014</v>
      </c>
      <c r="X77" s="95"/>
      <c r="Y77" s="124"/>
      <c r="Z77" s="123"/>
      <c r="AA77" s="123"/>
    </row>
    <row r="78" spans="1:28" s="58" customFormat="1" ht="116.25" customHeight="1">
      <c r="A78" s="95" t="s">
        <v>282</v>
      </c>
      <c r="B78" s="95" t="s">
        <v>28</v>
      </c>
      <c r="C78" s="78" t="s">
        <v>283</v>
      </c>
      <c r="D78" s="86" t="s">
        <v>284</v>
      </c>
      <c r="E78" s="86" t="s">
        <v>285</v>
      </c>
      <c r="F78" s="71" t="s">
        <v>76</v>
      </c>
      <c r="G78" s="67" t="s">
        <v>77</v>
      </c>
      <c r="H78" s="72">
        <v>0</v>
      </c>
      <c r="I78" s="95">
        <v>750000000</v>
      </c>
      <c r="J78" s="73" t="s">
        <v>34</v>
      </c>
      <c r="K78" s="73" t="s">
        <v>91</v>
      </c>
      <c r="L78" s="68" t="s">
        <v>92</v>
      </c>
      <c r="M78" s="95" t="s">
        <v>37</v>
      </c>
      <c r="N78" s="77" t="s">
        <v>93</v>
      </c>
      <c r="O78" s="77" t="s">
        <v>68</v>
      </c>
      <c r="P78" s="95">
        <v>796</v>
      </c>
      <c r="Q78" s="54" t="s">
        <v>81</v>
      </c>
      <c r="R78" s="71">
        <v>4</v>
      </c>
      <c r="S78" s="85">
        <v>200000</v>
      </c>
      <c r="T78" s="79">
        <f t="shared" si="2"/>
        <v>800000</v>
      </c>
      <c r="U78" s="74">
        <f t="shared" si="3"/>
        <v>896000.00000000012</v>
      </c>
      <c r="V78" s="95"/>
      <c r="W78" s="95">
        <v>2014</v>
      </c>
      <c r="X78" s="95"/>
      <c r="Y78" s="122"/>
      <c r="Z78" s="123"/>
      <c r="AA78" s="123"/>
    </row>
    <row r="79" spans="1:28" s="58" customFormat="1" ht="98.25" customHeight="1">
      <c r="A79" s="95" t="s">
        <v>286</v>
      </c>
      <c r="B79" s="95" t="s">
        <v>28</v>
      </c>
      <c r="C79" s="78" t="s">
        <v>287</v>
      </c>
      <c r="D79" s="86" t="s">
        <v>284</v>
      </c>
      <c r="E79" s="86" t="s">
        <v>288</v>
      </c>
      <c r="F79" s="71" t="s">
        <v>76</v>
      </c>
      <c r="G79" s="67" t="s">
        <v>77</v>
      </c>
      <c r="H79" s="72">
        <v>0</v>
      </c>
      <c r="I79" s="95">
        <v>750000000</v>
      </c>
      <c r="J79" s="73" t="s">
        <v>34</v>
      </c>
      <c r="K79" s="73" t="s">
        <v>91</v>
      </c>
      <c r="L79" s="68" t="s">
        <v>92</v>
      </c>
      <c r="M79" s="95" t="s">
        <v>37</v>
      </c>
      <c r="N79" s="77" t="s">
        <v>93</v>
      </c>
      <c r="O79" s="77" t="s">
        <v>68</v>
      </c>
      <c r="P79" s="95">
        <v>796</v>
      </c>
      <c r="Q79" s="80" t="s">
        <v>81</v>
      </c>
      <c r="R79" s="71">
        <v>8</v>
      </c>
      <c r="S79" s="85">
        <v>180000</v>
      </c>
      <c r="T79" s="79">
        <f t="shared" si="2"/>
        <v>1440000</v>
      </c>
      <c r="U79" s="74">
        <f t="shared" si="3"/>
        <v>1612800.0000000002</v>
      </c>
      <c r="V79" s="95"/>
      <c r="W79" s="95">
        <v>2014</v>
      </c>
      <c r="X79" s="95"/>
      <c r="Y79" s="122"/>
      <c r="Z79" s="123"/>
      <c r="AA79" s="123"/>
    </row>
    <row r="80" spans="1:28" s="32" customFormat="1" ht="102.75" customHeight="1">
      <c r="A80" s="95" t="s">
        <v>289</v>
      </c>
      <c r="B80" s="95" t="s">
        <v>28</v>
      </c>
      <c r="C80" s="78" t="s">
        <v>290</v>
      </c>
      <c r="D80" s="87" t="s">
        <v>284</v>
      </c>
      <c r="E80" s="80" t="s">
        <v>291</v>
      </c>
      <c r="F80" s="71" t="s">
        <v>292</v>
      </c>
      <c r="G80" s="67" t="s">
        <v>77</v>
      </c>
      <c r="H80" s="72">
        <v>0</v>
      </c>
      <c r="I80" s="95">
        <v>750000000</v>
      </c>
      <c r="J80" s="73" t="s">
        <v>34</v>
      </c>
      <c r="K80" s="73" t="s">
        <v>91</v>
      </c>
      <c r="L80" s="68" t="s">
        <v>293</v>
      </c>
      <c r="M80" s="95" t="s">
        <v>37</v>
      </c>
      <c r="N80" s="77" t="s">
        <v>93</v>
      </c>
      <c r="O80" s="77" t="s">
        <v>68</v>
      </c>
      <c r="P80" s="95">
        <v>796</v>
      </c>
      <c r="Q80" s="88" t="s">
        <v>81</v>
      </c>
      <c r="R80" s="89">
        <v>6</v>
      </c>
      <c r="S80" s="81">
        <v>12600</v>
      </c>
      <c r="T80" s="79">
        <f>R80*S80</f>
        <v>75600</v>
      </c>
      <c r="U80" s="74">
        <f t="shared" si="3"/>
        <v>84672.000000000015</v>
      </c>
      <c r="V80" s="95"/>
      <c r="W80" s="95">
        <v>2014</v>
      </c>
      <c r="X80" s="95"/>
      <c r="Z80" s="33"/>
      <c r="AA80" s="31"/>
      <c r="AB80" s="31"/>
    </row>
    <row r="81" spans="1:28" s="17" customFormat="1" ht="124.5" customHeight="1">
      <c r="A81" s="95" t="s">
        <v>294</v>
      </c>
      <c r="B81" s="95" t="s">
        <v>28</v>
      </c>
      <c r="C81" s="78" t="s">
        <v>295</v>
      </c>
      <c r="D81" s="71" t="s">
        <v>296</v>
      </c>
      <c r="E81" s="71" t="s">
        <v>297</v>
      </c>
      <c r="F81" s="71" t="s">
        <v>76</v>
      </c>
      <c r="G81" s="67" t="s">
        <v>77</v>
      </c>
      <c r="H81" s="72">
        <v>0</v>
      </c>
      <c r="I81" s="95">
        <v>750000000</v>
      </c>
      <c r="J81" s="73" t="s">
        <v>34</v>
      </c>
      <c r="K81" s="73" t="s">
        <v>91</v>
      </c>
      <c r="L81" s="68" t="s">
        <v>298</v>
      </c>
      <c r="M81" s="95" t="s">
        <v>37</v>
      </c>
      <c r="N81" s="77" t="s">
        <v>93</v>
      </c>
      <c r="O81" s="77" t="s">
        <v>68</v>
      </c>
      <c r="P81" s="95">
        <v>796</v>
      </c>
      <c r="Q81" s="71" t="s">
        <v>81</v>
      </c>
      <c r="R81" s="71">
        <v>2</v>
      </c>
      <c r="S81" s="79">
        <v>880608.55</v>
      </c>
      <c r="T81" s="79">
        <f>R81*S81</f>
        <v>1761217.1</v>
      </c>
      <c r="U81" s="74">
        <f>T81*1.12</f>
        <v>1972563.1520000002</v>
      </c>
      <c r="V81" s="95"/>
      <c r="W81" s="95">
        <v>2014</v>
      </c>
      <c r="X81" s="95"/>
      <c r="Z81" s="18"/>
      <c r="AA81" s="19"/>
      <c r="AB81" s="19"/>
    </row>
    <row r="82" spans="1:28" s="32" customFormat="1" ht="114.75" customHeight="1">
      <c r="A82" s="95" t="s">
        <v>299</v>
      </c>
      <c r="B82" s="95" t="s">
        <v>28</v>
      </c>
      <c r="C82" s="78" t="s">
        <v>300</v>
      </c>
      <c r="D82" s="71" t="s">
        <v>301</v>
      </c>
      <c r="E82" s="71" t="s">
        <v>302</v>
      </c>
      <c r="F82" s="71" t="s">
        <v>292</v>
      </c>
      <c r="G82" s="67" t="s">
        <v>77</v>
      </c>
      <c r="H82" s="72">
        <v>0.5</v>
      </c>
      <c r="I82" s="95">
        <v>750000000</v>
      </c>
      <c r="J82" s="73" t="s">
        <v>34</v>
      </c>
      <c r="K82" s="73" t="s">
        <v>91</v>
      </c>
      <c r="L82" s="68" t="s">
        <v>293</v>
      </c>
      <c r="M82" s="95" t="s">
        <v>37</v>
      </c>
      <c r="N82" s="77" t="s">
        <v>93</v>
      </c>
      <c r="O82" s="77" t="s">
        <v>68</v>
      </c>
      <c r="P82" s="95">
        <v>796</v>
      </c>
      <c r="Q82" s="71" t="s">
        <v>81</v>
      </c>
      <c r="R82" s="71">
        <v>100</v>
      </c>
      <c r="S82" s="79">
        <v>4500</v>
      </c>
      <c r="T82" s="79">
        <f t="shared" ref="T82:T94" si="4">R82*S82</f>
        <v>450000</v>
      </c>
      <c r="U82" s="74">
        <f t="shared" si="3"/>
        <v>504000.00000000006</v>
      </c>
      <c r="V82" s="95"/>
      <c r="W82" s="95">
        <v>2014</v>
      </c>
      <c r="X82" s="95"/>
      <c r="Z82" s="30"/>
      <c r="AA82" s="31"/>
      <c r="AB82" s="31"/>
    </row>
    <row r="83" spans="1:28" s="32" customFormat="1" ht="114.75" customHeight="1">
      <c r="A83" s="95" t="s">
        <v>303</v>
      </c>
      <c r="B83" s="95" t="s">
        <v>28</v>
      </c>
      <c r="C83" s="78" t="s">
        <v>304</v>
      </c>
      <c r="D83" s="71" t="s">
        <v>305</v>
      </c>
      <c r="E83" s="71" t="s">
        <v>306</v>
      </c>
      <c r="F83" s="71" t="s">
        <v>292</v>
      </c>
      <c r="G83" s="67" t="s">
        <v>77</v>
      </c>
      <c r="H83" s="72">
        <v>0</v>
      </c>
      <c r="I83" s="95">
        <v>750000000</v>
      </c>
      <c r="J83" s="73" t="s">
        <v>34</v>
      </c>
      <c r="K83" s="73" t="s">
        <v>91</v>
      </c>
      <c r="L83" s="68" t="s">
        <v>293</v>
      </c>
      <c r="M83" s="95" t="s">
        <v>37</v>
      </c>
      <c r="N83" s="77" t="s">
        <v>93</v>
      </c>
      <c r="O83" s="77" t="s">
        <v>68</v>
      </c>
      <c r="P83" s="95">
        <v>796</v>
      </c>
      <c r="Q83" s="71" t="s">
        <v>81</v>
      </c>
      <c r="R83" s="71">
        <v>1</v>
      </c>
      <c r="S83" s="79">
        <v>890000</v>
      </c>
      <c r="T83" s="79">
        <f t="shared" si="4"/>
        <v>890000</v>
      </c>
      <c r="U83" s="74">
        <f t="shared" si="3"/>
        <v>996800.00000000012</v>
      </c>
      <c r="V83" s="95"/>
      <c r="W83" s="95">
        <v>2014</v>
      </c>
      <c r="X83" s="95"/>
      <c r="Z83" s="30"/>
      <c r="AA83" s="31"/>
      <c r="AB83" s="31"/>
    </row>
    <row r="84" spans="1:28" s="58" customFormat="1" ht="108" customHeight="1">
      <c r="A84" s="95" t="s">
        <v>307</v>
      </c>
      <c r="B84" s="95" t="s">
        <v>28</v>
      </c>
      <c r="C84" s="102" t="s">
        <v>308</v>
      </c>
      <c r="D84" s="80" t="s">
        <v>159</v>
      </c>
      <c r="E84" s="80" t="s">
        <v>309</v>
      </c>
      <c r="F84" s="71" t="s">
        <v>292</v>
      </c>
      <c r="G84" s="67" t="s">
        <v>64</v>
      </c>
      <c r="H84" s="72">
        <v>0</v>
      </c>
      <c r="I84" s="95">
        <v>750000000</v>
      </c>
      <c r="J84" s="73" t="s">
        <v>34</v>
      </c>
      <c r="K84" s="73" t="s">
        <v>91</v>
      </c>
      <c r="L84" s="68" t="s">
        <v>293</v>
      </c>
      <c r="M84" s="95" t="s">
        <v>37</v>
      </c>
      <c r="N84" s="77" t="s">
        <v>93</v>
      </c>
      <c r="O84" s="77" t="s">
        <v>68</v>
      </c>
      <c r="P84" s="95">
        <v>796</v>
      </c>
      <c r="Q84" s="80" t="s">
        <v>81</v>
      </c>
      <c r="R84" s="80">
        <v>1</v>
      </c>
      <c r="S84" s="81">
        <v>8100000</v>
      </c>
      <c r="T84" s="79">
        <f t="shared" si="4"/>
        <v>8100000</v>
      </c>
      <c r="U84" s="74">
        <f t="shared" si="3"/>
        <v>9072000</v>
      </c>
      <c r="V84" s="95"/>
      <c r="W84" s="95">
        <v>2014</v>
      </c>
      <c r="X84" s="95"/>
      <c r="Z84" s="125"/>
      <c r="AA84" s="123"/>
      <c r="AB84" s="123"/>
    </row>
    <row r="85" spans="1:28" s="58" customFormat="1" ht="110.25" customHeight="1">
      <c r="A85" s="95" t="s">
        <v>310</v>
      </c>
      <c r="B85" s="95" t="s">
        <v>28</v>
      </c>
      <c r="C85" s="78" t="s">
        <v>311</v>
      </c>
      <c r="D85" s="71" t="s">
        <v>312</v>
      </c>
      <c r="E85" s="71" t="s">
        <v>313</v>
      </c>
      <c r="F85" s="71" t="s">
        <v>292</v>
      </c>
      <c r="G85" s="67" t="s">
        <v>77</v>
      </c>
      <c r="H85" s="72">
        <v>0</v>
      </c>
      <c r="I85" s="95">
        <v>750000000</v>
      </c>
      <c r="J85" s="73" t="s">
        <v>34</v>
      </c>
      <c r="K85" s="73" t="s">
        <v>91</v>
      </c>
      <c r="L85" s="68" t="s">
        <v>293</v>
      </c>
      <c r="M85" s="95" t="s">
        <v>37</v>
      </c>
      <c r="N85" s="77" t="s">
        <v>93</v>
      </c>
      <c r="O85" s="77" t="s">
        <v>68</v>
      </c>
      <c r="P85" s="95">
        <v>796</v>
      </c>
      <c r="Q85" s="80" t="s">
        <v>81</v>
      </c>
      <c r="R85" s="80">
        <v>1</v>
      </c>
      <c r="S85" s="85">
        <v>1000000</v>
      </c>
      <c r="T85" s="79">
        <f t="shared" si="4"/>
        <v>1000000</v>
      </c>
      <c r="U85" s="74">
        <f t="shared" si="3"/>
        <v>1120000</v>
      </c>
      <c r="V85" s="95"/>
      <c r="W85" s="95">
        <v>2014</v>
      </c>
      <c r="X85" s="95"/>
      <c r="Z85" s="122"/>
      <c r="AA85" s="123"/>
      <c r="AB85" s="123"/>
    </row>
    <row r="86" spans="1:28" s="32" customFormat="1" ht="101.25" customHeight="1">
      <c r="A86" s="95" t="s">
        <v>314</v>
      </c>
      <c r="B86" s="95" t="s">
        <v>28</v>
      </c>
      <c r="C86" s="78" t="s">
        <v>315</v>
      </c>
      <c r="D86" s="71" t="s">
        <v>316</v>
      </c>
      <c r="E86" s="71" t="s">
        <v>317</v>
      </c>
      <c r="F86" s="71" t="s">
        <v>292</v>
      </c>
      <c r="G86" s="67" t="s">
        <v>77</v>
      </c>
      <c r="H86" s="72">
        <v>0</v>
      </c>
      <c r="I86" s="95">
        <v>750000000</v>
      </c>
      <c r="J86" s="73" t="s">
        <v>34</v>
      </c>
      <c r="K86" s="73" t="s">
        <v>91</v>
      </c>
      <c r="L86" s="68" t="s">
        <v>293</v>
      </c>
      <c r="M86" s="95" t="s">
        <v>37</v>
      </c>
      <c r="N86" s="77" t="s">
        <v>93</v>
      </c>
      <c r="O86" s="77" t="s">
        <v>68</v>
      </c>
      <c r="P86" s="95">
        <v>796</v>
      </c>
      <c r="Q86" s="80" t="s">
        <v>81</v>
      </c>
      <c r="R86" s="94">
        <v>1</v>
      </c>
      <c r="S86" s="79">
        <v>2950000</v>
      </c>
      <c r="T86" s="79">
        <f t="shared" si="4"/>
        <v>2950000</v>
      </c>
      <c r="U86" s="74">
        <f t="shared" si="3"/>
        <v>3304000.0000000005</v>
      </c>
      <c r="V86" s="95"/>
      <c r="W86" s="95">
        <v>2014</v>
      </c>
      <c r="X86" s="95"/>
      <c r="Z86" s="34"/>
      <c r="AA86" s="31"/>
      <c r="AB86" s="31"/>
    </row>
    <row r="87" spans="1:28" s="58" customFormat="1" ht="112.5" customHeight="1">
      <c r="A87" s="95" t="s">
        <v>318</v>
      </c>
      <c r="B87" s="95" t="s">
        <v>28</v>
      </c>
      <c r="C87" s="103" t="s">
        <v>319</v>
      </c>
      <c r="D87" s="82" t="s">
        <v>320</v>
      </c>
      <c r="E87" s="71" t="s">
        <v>321</v>
      </c>
      <c r="F87" s="71" t="s">
        <v>292</v>
      </c>
      <c r="G87" s="67" t="s">
        <v>64</v>
      </c>
      <c r="H87" s="72">
        <v>0</v>
      </c>
      <c r="I87" s="95">
        <v>750000000</v>
      </c>
      <c r="J87" s="73" t="s">
        <v>34</v>
      </c>
      <c r="K87" s="73" t="s">
        <v>91</v>
      </c>
      <c r="L87" s="68" t="s">
        <v>293</v>
      </c>
      <c r="M87" s="95" t="s">
        <v>37</v>
      </c>
      <c r="N87" s="77" t="s">
        <v>93</v>
      </c>
      <c r="O87" s="77" t="s">
        <v>68</v>
      </c>
      <c r="P87" s="95">
        <v>796</v>
      </c>
      <c r="Q87" s="80" t="s">
        <v>81</v>
      </c>
      <c r="R87" s="71">
        <v>1</v>
      </c>
      <c r="S87" s="79">
        <v>3900000</v>
      </c>
      <c r="T87" s="79">
        <f t="shared" si="4"/>
        <v>3900000</v>
      </c>
      <c r="U87" s="74">
        <f t="shared" si="3"/>
        <v>4368000</v>
      </c>
      <c r="V87" s="95"/>
      <c r="W87" s="95">
        <v>2014</v>
      </c>
      <c r="X87" s="95"/>
      <c r="Z87" s="124"/>
      <c r="AA87" s="123"/>
      <c r="AB87" s="123"/>
    </row>
    <row r="88" spans="1:28" s="58" customFormat="1" ht="112.5" customHeight="1">
      <c r="A88" s="95" t="s">
        <v>322</v>
      </c>
      <c r="B88" s="95" t="s">
        <v>28</v>
      </c>
      <c r="C88" s="78" t="s">
        <v>243</v>
      </c>
      <c r="D88" s="54" t="s">
        <v>244</v>
      </c>
      <c r="E88" s="53" t="s">
        <v>245</v>
      </c>
      <c r="F88" s="71" t="s">
        <v>292</v>
      </c>
      <c r="G88" s="67" t="s">
        <v>64</v>
      </c>
      <c r="H88" s="72">
        <v>0</v>
      </c>
      <c r="I88" s="95">
        <v>750000000</v>
      </c>
      <c r="J88" s="73" t="s">
        <v>34</v>
      </c>
      <c r="K88" s="73" t="s">
        <v>91</v>
      </c>
      <c r="L88" s="68" t="s">
        <v>293</v>
      </c>
      <c r="M88" s="95" t="s">
        <v>37</v>
      </c>
      <c r="N88" s="77" t="s">
        <v>93</v>
      </c>
      <c r="O88" s="77" t="s">
        <v>68</v>
      </c>
      <c r="P88" s="95">
        <v>796</v>
      </c>
      <c r="Q88" s="80" t="s">
        <v>81</v>
      </c>
      <c r="R88" s="94">
        <v>1</v>
      </c>
      <c r="S88" s="85">
        <v>3000000</v>
      </c>
      <c r="T88" s="79">
        <f t="shared" si="4"/>
        <v>3000000</v>
      </c>
      <c r="U88" s="74">
        <f t="shared" si="3"/>
        <v>3360000.0000000005</v>
      </c>
      <c r="V88" s="95"/>
      <c r="W88" s="95">
        <v>2014</v>
      </c>
      <c r="X88" s="95"/>
      <c r="Z88" s="122"/>
      <c r="AA88" s="123"/>
      <c r="AB88" s="123"/>
    </row>
    <row r="89" spans="1:28" s="32" customFormat="1" ht="113.25" customHeight="1">
      <c r="A89" s="95" t="s">
        <v>323</v>
      </c>
      <c r="B89" s="95" t="s">
        <v>28</v>
      </c>
      <c r="C89" s="78" t="s">
        <v>324</v>
      </c>
      <c r="D89" s="71" t="s">
        <v>325</v>
      </c>
      <c r="E89" s="71" t="s">
        <v>326</v>
      </c>
      <c r="F89" s="71" t="s">
        <v>292</v>
      </c>
      <c r="G89" s="67" t="s">
        <v>64</v>
      </c>
      <c r="H89" s="72">
        <v>0</v>
      </c>
      <c r="I89" s="95">
        <v>750000000</v>
      </c>
      <c r="J89" s="73" t="s">
        <v>34</v>
      </c>
      <c r="K89" s="73" t="s">
        <v>91</v>
      </c>
      <c r="L89" s="68" t="s">
        <v>293</v>
      </c>
      <c r="M89" s="95" t="s">
        <v>37</v>
      </c>
      <c r="N89" s="77" t="s">
        <v>93</v>
      </c>
      <c r="O89" s="77" t="s">
        <v>68</v>
      </c>
      <c r="P89" s="95">
        <v>796</v>
      </c>
      <c r="Q89" s="71" t="s">
        <v>81</v>
      </c>
      <c r="R89" s="71">
        <v>1</v>
      </c>
      <c r="S89" s="79">
        <v>2850000</v>
      </c>
      <c r="T89" s="79">
        <f t="shared" si="4"/>
        <v>2850000</v>
      </c>
      <c r="U89" s="74">
        <f t="shared" si="3"/>
        <v>3192000.0000000005</v>
      </c>
      <c r="V89" s="95"/>
      <c r="W89" s="95">
        <v>2014</v>
      </c>
      <c r="X89" s="95"/>
      <c r="Z89" s="30"/>
      <c r="AA89" s="31"/>
      <c r="AB89" s="31"/>
    </row>
    <row r="90" spans="1:28" s="32" customFormat="1" ht="115.5" customHeight="1">
      <c r="A90" s="95" t="s">
        <v>327</v>
      </c>
      <c r="B90" s="95" t="s">
        <v>28</v>
      </c>
      <c r="C90" s="78" t="s">
        <v>328</v>
      </c>
      <c r="D90" s="87" t="s">
        <v>329</v>
      </c>
      <c r="E90" s="80" t="s">
        <v>330</v>
      </c>
      <c r="F90" s="71" t="s">
        <v>292</v>
      </c>
      <c r="G90" s="67" t="s">
        <v>64</v>
      </c>
      <c r="H90" s="72">
        <v>0.5</v>
      </c>
      <c r="I90" s="95">
        <v>750000000</v>
      </c>
      <c r="J90" s="73" t="s">
        <v>34</v>
      </c>
      <c r="K90" s="73" t="s">
        <v>91</v>
      </c>
      <c r="L90" s="68" t="s">
        <v>293</v>
      </c>
      <c r="M90" s="95" t="s">
        <v>37</v>
      </c>
      <c r="N90" s="77" t="s">
        <v>93</v>
      </c>
      <c r="O90" s="77" t="s">
        <v>68</v>
      </c>
      <c r="P90" s="95">
        <v>796</v>
      </c>
      <c r="Q90" s="88" t="s">
        <v>81</v>
      </c>
      <c r="R90" s="89">
        <v>5</v>
      </c>
      <c r="S90" s="79">
        <v>1300000</v>
      </c>
      <c r="T90" s="79">
        <f t="shared" si="4"/>
        <v>6500000</v>
      </c>
      <c r="U90" s="74">
        <f t="shared" si="3"/>
        <v>7280000.0000000009</v>
      </c>
      <c r="V90" s="95" t="s">
        <v>99</v>
      </c>
      <c r="W90" s="95">
        <v>2014</v>
      </c>
      <c r="X90" s="95"/>
      <c r="Z90" s="30"/>
      <c r="AA90" s="31"/>
      <c r="AB90" s="31"/>
    </row>
    <row r="91" spans="1:28" s="32" customFormat="1" ht="114" customHeight="1">
      <c r="A91" s="95" t="s">
        <v>331</v>
      </c>
      <c r="B91" s="95" t="s">
        <v>28</v>
      </c>
      <c r="C91" s="78" t="s">
        <v>332</v>
      </c>
      <c r="D91" s="87" t="s">
        <v>329</v>
      </c>
      <c r="E91" s="80" t="s">
        <v>333</v>
      </c>
      <c r="F91" s="71" t="s">
        <v>292</v>
      </c>
      <c r="G91" s="67" t="s">
        <v>64</v>
      </c>
      <c r="H91" s="72">
        <v>0.5</v>
      </c>
      <c r="I91" s="95">
        <v>750000000</v>
      </c>
      <c r="J91" s="73" t="s">
        <v>34</v>
      </c>
      <c r="K91" s="73" t="s">
        <v>91</v>
      </c>
      <c r="L91" s="68" t="s">
        <v>293</v>
      </c>
      <c r="M91" s="95" t="s">
        <v>37</v>
      </c>
      <c r="N91" s="77" t="s">
        <v>93</v>
      </c>
      <c r="O91" s="77" t="s">
        <v>68</v>
      </c>
      <c r="P91" s="95">
        <v>796</v>
      </c>
      <c r="Q91" s="88" t="s">
        <v>81</v>
      </c>
      <c r="R91" s="89">
        <v>5</v>
      </c>
      <c r="S91" s="79">
        <v>1500000</v>
      </c>
      <c r="T91" s="79">
        <f t="shared" si="4"/>
        <v>7500000</v>
      </c>
      <c r="U91" s="74">
        <f t="shared" si="3"/>
        <v>8400000</v>
      </c>
      <c r="V91" s="95" t="s">
        <v>99</v>
      </c>
      <c r="W91" s="95">
        <v>2014</v>
      </c>
      <c r="X91" s="95"/>
      <c r="Z91" s="30"/>
      <c r="AA91" s="31"/>
      <c r="AB91" s="31"/>
    </row>
    <row r="92" spans="1:28" s="17" customFormat="1" ht="133.5" customHeight="1">
      <c r="A92" s="95" t="s">
        <v>334</v>
      </c>
      <c r="B92" s="95" t="s">
        <v>28</v>
      </c>
      <c r="C92" s="76" t="s">
        <v>335</v>
      </c>
      <c r="D92" s="71" t="s">
        <v>336</v>
      </c>
      <c r="E92" s="71" t="s">
        <v>337</v>
      </c>
      <c r="F92" s="71" t="s">
        <v>292</v>
      </c>
      <c r="G92" s="67" t="s">
        <v>77</v>
      </c>
      <c r="H92" s="72">
        <v>0</v>
      </c>
      <c r="I92" s="95">
        <v>750000000</v>
      </c>
      <c r="J92" s="73" t="s">
        <v>34</v>
      </c>
      <c r="K92" s="73" t="s">
        <v>80</v>
      </c>
      <c r="L92" s="68" t="s">
        <v>338</v>
      </c>
      <c r="M92" s="95" t="s">
        <v>37</v>
      </c>
      <c r="N92" s="77" t="s">
        <v>369</v>
      </c>
      <c r="O92" s="77" t="s">
        <v>68</v>
      </c>
      <c r="P92" s="95">
        <v>796</v>
      </c>
      <c r="Q92" s="71" t="s">
        <v>81</v>
      </c>
      <c r="R92" s="89">
        <v>2</v>
      </c>
      <c r="S92" s="79">
        <v>215000</v>
      </c>
      <c r="T92" s="79">
        <f t="shared" si="4"/>
        <v>430000</v>
      </c>
      <c r="U92" s="74">
        <f t="shared" si="3"/>
        <v>481600.00000000006</v>
      </c>
      <c r="V92" s="95"/>
      <c r="W92" s="95">
        <v>2014</v>
      </c>
      <c r="X92" s="95"/>
      <c r="Z92" s="18"/>
      <c r="AA92" s="19"/>
      <c r="AB92" s="19"/>
    </row>
    <row r="93" spans="1:28" s="17" customFormat="1" ht="122.25" customHeight="1">
      <c r="A93" s="95" t="s">
        <v>339</v>
      </c>
      <c r="B93" s="95" t="s">
        <v>28</v>
      </c>
      <c r="C93" s="76" t="s">
        <v>340</v>
      </c>
      <c r="D93" s="71" t="s">
        <v>196</v>
      </c>
      <c r="E93" s="71" t="s">
        <v>341</v>
      </c>
      <c r="F93" s="71" t="s">
        <v>292</v>
      </c>
      <c r="G93" s="67" t="s">
        <v>77</v>
      </c>
      <c r="H93" s="72">
        <v>0</v>
      </c>
      <c r="I93" s="95">
        <v>750000000</v>
      </c>
      <c r="J93" s="73" t="s">
        <v>34</v>
      </c>
      <c r="K93" s="73" t="s">
        <v>80</v>
      </c>
      <c r="L93" s="68" t="s">
        <v>338</v>
      </c>
      <c r="M93" s="95" t="s">
        <v>37</v>
      </c>
      <c r="N93" s="77" t="s">
        <v>369</v>
      </c>
      <c r="O93" s="77" t="s">
        <v>68</v>
      </c>
      <c r="P93" s="95">
        <v>796</v>
      </c>
      <c r="Q93" s="71" t="s">
        <v>81</v>
      </c>
      <c r="R93" s="89">
        <v>1</v>
      </c>
      <c r="S93" s="79">
        <v>374500</v>
      </c>
      <c r="T93" s="79">
        <f t="shared" si="4"/>
        <v>374500</v>
      </c>
      <c r="U93" s="74">
        <f t="shared" si="3"/>
        <v>419440.00000000006</v>
      </c>
      <c r="V93" s="95"/>
      <c r="W93" s="95">
        <v>2014</v>
      </c>
      <c r="X93" s="95"/>
      <c r="Z93" s="18"/>
      <c r="AA93" s="19"/>
      <c r="AB93" s="19"/>
    </row>
    <row r="94" spans="1:28" s="32" customFormat="1" ht="111" customHeight="1">
      <c r="A94" s="95" t="s">
        <v>342</v>
      </c>
      <c r="B94" s="95" t="s">
        <v>28</v>
      </c>
      <c r="C94" s="78" t="s">
        <v>158</v>
      </c>
      <c r="D94" s="71" t="s">
        <v>159</v>
      </c>
      <c r="E94" s="71" t="s">
        <v>160</v>
      </c>
      <c r="F94" s="71" t="s">
        <v>292</v>
      </c>
      <c r="G94" s="67" t="s">
        <v>64</v>
      </c>
      <c r="H94" s="72">
        <v>0</v>
      </c>
      <c r="I94" s="95">
        <v>750000000</v>
      </c>
      <c r="J94" s="73" t="s">
        <v>34</v>
      </c>
      <c r="K94" s="73" t="s">
        <v>91</v>
      </c>
      <c r="L94" s="68" t="s">
        <v>293</v>
      </c>
      <c r="M94" s="95" t="s">
        <v>37</v>
      </c>
      <c r="N94" s="77" t="s">
        <v>93</v>
      </c>
      <c r="O94" s="77" t="s">
        <v>68</v>
      </c>
      <c r="P94" s="95">
        <v>796</v>
      </c>
      <c r="Q94" s="71" t="s">
        <v>81</v>
      </c>
      <c r="R94" s="71">
        <v>1</v>
      </c>
      <c r="S94" s="85">
        <v>5250000</v>
      </c>
      <c r="T94" s="79">
        <f t="shared" si="4"/>
        <v>5250000</v>
      </c>
      <c r="U94" s="74">
        <f t="shared" si="3"/>
        <v>5880000.0000000009</v>
      </c>
      <c r="V94" s="95"/>
      <c r="W94" s="95">
        <v>2014</v>
      </c>
      <c r="X94" s="95"/>
      <c r="Z94" s="36"/>
      <c r="AA94" s="31"/>
      <c r="AB94" s="31"/>
    </row>
    <row r="95" spans="1:28">
      <c r="A95" s="281" t="s">
        <v>343</v>
      </c>
      <c r="B95" s="281"/>
      <c r="C95" s="281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7">
        <f>SUM(T9:T94)</f>
        <v>1938788584.0250001</v>
      </c>
      <c r="U95" s="97">
        <f>SUM(U9:U94)</f>
        <v>2171443214.1192002</v>
      </c>
      <c r="V95" s="95"/>
      <c r="W95" s="95"/>
      <c r="X95" s="95"/>
      <c r="Y95" s="211"/>
      <c r="Z95" s="211"/>
      <c r="AA95" s="211"/>
      <c r="AB95" s="211"/>
    </row>
    <row r="96" spans="1:28">
      <c r="A96" s="286" t="s">
        <v>344</v>
      </c>
      <c r="B96" s="286"/>
      <c r="C96" s="286"/>
      <c r="D96" s="286"/>
      <c r="E96" s="286"/>
      <c r="F96" s="286"/>
      <c r="G96" s="286"/>
      <c r="H96" s="286"/>
      <c r="I96" s="286"/>
      <c r="J96" s="286"/>
      <c r="K96" s="286"/>
      <c r="L96" s="286"/>
      <c r="M96" s="286"/>
      <c r="N96" s="286"/>
      <c r="O96" s="286"/>
      <c r="P96" s="286"/>
      <c r="Q96" s="286"/>
      <c r="R96" s="286"/>
      <c r="S96" s="286"/>
      <c r="T96" s="286"/>
      <c r="U96" s="286"/>
      <c r="V96" s="286"/>
      <c r="W96" s="286"/>
      <c r="X96" s="286"/>
      <c r="Y96" s="211"/>
      <c r="Z96" s="211"/>
      <c r="AA96" s="211"/>
      <c r="AB96" s="211"/>
    </row>
    <row r="97" spans="1:24" ht="82.5" customHeight="1">
      <c r="A97" s="66" t="s">
        <v>345</v>
      </c>
      <c r="B97" s="66" t="s">
        <v>28</v>
      </c>
      <c r="C97" s="213" t="s">
        <v>346</v>
      </c>
      <c r="D97" s="66" t="s">
        <v>347</v>
      </c>
      <c r="E97" s="66" t="s">
        <v>348</v>
      </c>
      <c r="F97" s="66" t="s">
        <v>349</v>
      </c>
      <c r="G97" s="67" t="s">
        <v>64</v>
      </c>
      <c r="H97" s="214">
        <v>0.5</v>
      </c>
      <c r="I97" s="66">
        <v>750000000</v>
      </c>
      <c r="J97" s="215" t="s">
        <v>34</v>
      </c>
      <c r="K97" s="104" t="s">
        <v>350</v>
      </c>
      <c r="L97" s="68" t="s">
        <v>351</v>
      </c>
      <c r="M97" s="66"/>
      <c r="N97" s="105" t="s">
        <v>38</v>
      </c>
      <c r="O97" s="66" t="s">
        <v>352</v>
      </c>
      <c r="P97" s="66"/>
      <c r="Q97" s="66"/>
      <c r="R97" s="66"/>
      <c r="S97" s="67"/>
      <c r="T97" s="106">
        <v>26134575.347185101</v>
      </c>
      <c r="U97" s="107">
        <f>T97*1.12</f>
        <v>29270724.388847318</v>
      </c>
      <c r="V97" s="66"/>
      <c r="W97" s="108" t="s">
        <v>353</v>
      </c>
      <c r="X97" s="69"/>
    </row>
    <row r="98" spans="1:24" s="15" customFormat="1" ht="84" customHeight="1">
      <c r="A98" s="66" t="s">
        <v>354</v>
      </c>
      <c r="B98" s="66" t="s">
        <v>28</v>
      </c>
      <c r="C98" s="213" t="s">
        <v>346</v>
      </c>
      <c r="D98" s="66" t="s">
        <v>347</v>
      </c>
      <c r="E98" s="66" t="s">
        <v>348</v>
      </c>
      <c r="F98" s="66" t="s">
        <v>349</v>
      </c>
      <c r="G98" s="67" t="s">
        <v>64</v>
      </c>
      <c r="H98" s="214">
        <v>0.5</v>
      </c>
      <c r="I98" s="66">
        <v>750000000</v>
      </c>
      <c r="J98" s="215" t="s">
        <v>34</v>
      </c>
      <c r="K98" s="104" t="s">
        <v>350</v>
      </c>
      <c r="L98" s="68" t="s">
        <v>355</v>
      </c>
      <c r="M98" s="66"/>
      <c r="N98" s="105" t="s">
        <v>38</v>
      </c>
      <c r="O98" s="66" t="s">
        <v>352</v>
      </c>
      <c r="P98" s="66"/>
      <c r="Q98" s="66"/>
      <c r="R98" s="66"/>
      <c r="S98" s="67"/>
      <c r="T98" s="106">
        <v>15444255.052814858</v>
      </c>
      <c r="U98" s="107">
        <f>T98*1.12</f>
        <v>17297565.659152642</v>
      </c>
      <c r="V98" s="66"/>
      <c r="W98" s="108" t="s">
        <v>353</v>
      </c>
      <c r="X98" s="69"/>
    </row>
    <row r="99" spans="1:24" s="15" customFormat="1" ht="98.25" customHeight="1">
      <c r="A99" s="66" t="s">
        <v>356</v>
      </c>
      <c r="B99" s="66" t="s">
        <v>28</v>
      </c>
      <c r="C99" s="213" t="s">
        <v>346</v>
      </c>
      <c r="D99" s="66" t="s">
        <v>347</v>
      </c>
      <c r="E99" s="66" t="s">
        <v>348</v>
      </c>
      <c r="F99" s="66" t="s">
        <v>357</v>
      </c>
      <c r="G99" s="67" t="s">
        <v>64</v>
      </c>
      <c r="H99" s="214">
        <v>0.5</v>
      </c>
      <c r="I99" s="66">
        <v>750000000</v>
      </c>
      <c r="J99" s="215" t="s">
        <v>34</v>
      </c>
      <c r="K99" s="104" t="s">
        <v>358</v>
      </c>
      <c r="L99" s="68" t="s">
        <v>359</v>
      </c>
      <c r="M99" s="66"/>
      <c r="N99" s="105" t="s">
        <v>38</v>
      </c>
      <c r="O99" s="66" t="s">
        <v>352</v>
      </c>
      <c r="P99" s="66"/>
      <c r="Q99" s="66"/>
      <c r="R99" s="66"/>
      <c r="S99" s="67"/>
      <c r="T99" s="106">
        <v>2555605.7054584729</v>
      </c>
      <c r="U99" s="107">
        <f>T99*1.12</f>
        <v>2862278.3901134902</v>
      </c>
      <c r="V99" s="66"/>
      <c r="W99" s="108" t="s">
        <v>353</v>
      </c>
      <c r="X99" s="70"/>
    </row>
    <row r="100" spans="1:24" s="15" customFormat="1" ht="99.75" customHeight="1">
      <c r="A100" s="66" t="s">
        <v>360</v>
      </c>
      <c r="B100" s="66" t="s">
        <v>28</v>
      </c>
      <c r="C100" s="213" t="s">
        <v>346</v>
      </c>
      <c r="D100" s="66" t="s">
        <v>347</v>
      </c>
      <c r="E100" s="66" t="s">
        <v>348</v>
      </c>
      <c r="F100" s="66" t="s">
        <v>357</v>
      </c>
      <c r="G100" s="67" t="s">
        <v>64</v>
      </c>
      <c r="H100" s="214">
        <v>0.5</v>
      </c>
      <c r="I100" s="66">
        <v>750000000</v>
      </c>
      <c r="J100" s="215" t="s">
        <v>34</v>
      </c>
      <c r="K100" s="104" t="s">
        <v>358</v>
      </c>
      <c r="L100" s="68" t="s">
        <v>361</v>
      </c>
      <c r="M100" s="66"/>
      <c r="N100" s="105" t="s">
        <v>38</v>
      </c>
      <c r="O100" s="66" t="s">
        <v>352</v>
      </c>
      <c r="P100" s="66"/>
      <c r="Q100" s="66"/>
      <c r="R100" s="66"/>
      <c r="S100" s="67"/>
      <c r="T100" s="106">
        <v>77463947.463423103</v>
      </c>
      <c r="U100" s="107">
        <f>T100*1.12</f>
        <v>86759621.15903388</v>
      </c>
      <c r="V100" s="66"/>
      <c r="W100" s="108" t="s">
        <v>353</v>
      </c>
      <c r="X100" s="69"/>
    </row>
    <row r="101" spans="1:24" s="15" customFormat="1" ht="99.75" customHeight="1">
      <c r="A101" s="66" t="s">
        <v>362</v>
      </c>
      <c r="B101" s="66" t="s">
        <v>28</v>
      </c>
      <c r="C101" s="213" t="s">
        <v>346</v>
      </c>
      <c r="D101" s="66" t="s">
        <v>347</v>
      </c>
      <c r="E101" s="66" t="s">
        <v>348</v>
      </c>
      <c r="F101" s="66" t="s">
        <v>357</v>
      </c>
      <c r="G101" s="67" t="s">
        <v>64</v>
      </c>
      <c r="H101" s="214">
        <v>0.5</v>
      </c>
      <c r="I101" s="66">
        <v>750000000</v>
      </c>
      <c r="J101" s="215" t="s">
        <v>34</v>
      </c>
      <c r="K101" s="104" t="s">
        <v>358</v>
      </c>
      <c r="L101" s="68" t="s">
        <v>363</v>
      </c>
      <c r="M101" s="66"/>
      <c r="N101" s="105" t="s">
        <v>38</v>
      </c>
      <c r="O101" s="66" t="s">
        <v>352</v>
      </c>
      <c r="P101" s="66"/>
      <c r="Q101" s="66"/>
      <c r="R101" s="66"/>
      <c r="S101" s="67"/>
      <c r="T101" s="106">
        <v>8807010.4311184306</v>
      </c>
      <c r="U101" s="107">
        <f>T101*1.12</f>
        <v>9863851.6828526426</v>
      </c>
      <c r="V101" s="66"/>
      <c r="W101" s="108" t="s">
        <v>353</v>
      </c>
      <c r="X101" s="69"/>
    </row>
    <row r="102" spans="1:24" ht="102.75" customHeight="1">
      <c r="A102" s="66" t="s">
        <v>364</v>
      </c>
      <c r="B102" s="95" t="s">
        <v>28</v>
      </c>
      <c r="C102" s="71" t="s">
        <v>365</v>
      </c>
      <c r="D102" s="95" t="s">
        <v>366</v>
      </c>
      <c r="E102" s="95" t="s">
        <v>366</v>
      </c>
      <c r="F102" s="95" t="s">
        <v>367</v>
      </c>
      <c r="G102" s="67" t="s">
        <v>64</v>
      </c>
      <c r="H102" s="72">
        <v>0.5</v>
      </c>
      <c r="I102" s="95">
        <v>750000000</v>
      </c>
      <c r="J102" s="73" t="s">
        <v>34</v>
      </c>
      <c r="K102" s="73" t="s">
        <v>91</v>
      </c>
      <c r="L102" s="68" t="s">
        <v>368</v>
      </c>
      <c r="M102" s="95"/>
      <c r="N102" s="77" t="s">
        <v>93</v>
      </c>
      <c r="O102" s="66" t="s">
        <v>352</v>
      </c>
      <c r="P102" s="95"/>
      <c r="Q102" s="95"/>
      <c r="R102" s="95"/>
      <c r="S102" s="74"/>
      <c r="T102" s="75">
        <v>19774674.23</v>
      </c>
      <c r="U102" s="74">
        <f t="shared" ref="U102:U107" si="5">T102*1.12</f>
        <v>22147635.137600001</v>
      </c>
      <c r="V102" s="95"/>
      <c r="W102" s="95">
        <v>2014</v>
      </c>
      <c r="X102" s="95"/>
    </row>
    <row r="103" spans="1:24" ht="94.5" customHeight="1">
      <c r="A103" s="66" t="s">
        <v>370</v>
      </c>
      <c r="B103" s="95" t="s">
        <v>28</v>
      </c>
      <c r="C103" s="78" t="s">
        <v>371</v>
      </c>
      <c r="D103" s="76" t="s">
        <v>372</v>
      </c>
      <c r="E103" s="76" t="s">
        <v>373</v>
      </c>
      <c r="F103" s="109" t="s">
        <v>374</v>
      </c>
      <c r="G103" s="67" t="s">
        <v>64</v>
      </c>
      <c r="H103" s="76">
        <v>0.5</v>
      </c>
      <c r="I103" s="95">
        <v>750000000</v>
      </c>
      <c r="J103" s="73" t="s">
        <v>34</v>
      </c>
      <c r="K103" s="73" t="s">
        <v>80</v>
      </c>
      <c r="L103" s="110" t="s">
        <v>375</v>
      </c>
      <c r="M103" s="95"/>
      <c r="N103" s="77" t="s">
        <v>369</v>
      </c>
      <c r="O103" s="66" t="s">
        <v>352</v>
      </c>
      <c r="P103" s="95"/>
      <c r="Q103" s="95"/>
      <c r="R103" s="95"/>
      <c r="S103" s="74"/>
      <c r="T103" s="134">
        <v>113750000</v>
      </c>
      <c r="U103" s="74">
        <f t="shared" si="5"/>
        <v>127400000.00000001</v>
      </c>
      <c r="V103" s="95" t="s">
        <v>376</v>
      </c>
      <c r="W103" s="95">
        <v>2014</v>
      </c>
      <c r="X103" s="95"/>
    </row>
    <row r="104" spans="1:24" ht="90.75" customHeight="1">
      <c r="A104" s="66" t="s">
        <v>377</v>
      </c>
      <c r="B104" s="95" t="s">
        <v>28</v>
      </c>
      <c r="C104" s="78" t="s">
        <v>371</v>
      </c>
      <c r="D104" s="76" t="s">
        <v>372</v>
      </c>
      <c r="E104" s="76" t="s">
        <v>373</v>
      </c>
      <c r="F104" s="109" t="s">
        <v>378</v>
      </c>
      <c r="G104" s="67" t="s">
        <v>64</v>
      </c>
      <c r="H104" s="76">
        <v>0.5</v>
      </c>
      <c r="I104" s="95">
        <v>750000000</v>
      </c>
      <c r="J104" s="73" t="s">
        <v>34</v>
      </c>
      <c r="K104" s="73" t="s">
        <v>80</v>
      </c>
      <c r="L104" s="110" t="s">
        <v>375</v>
      </c>
      <c r="M104" s="95"/>
      <c r="N104" s="77" t="s">
        <v>369</v>
      </c>
      <c r="O104" s="66" t="s">
        <v>352</v>
      </c>
      <c r="P104" s="95"/>
      <c r="Q104" s="95"/>
      <c r="R104" s="95"/>
      <c r="S104" s="74"/>
      <c r="T104" s="135">
        <v>222250000</v>
      </c>
      <c r="U104" s="74">
        <f t="shared" si="5"/>
        <v>248920000.00000003</v>
      </c>
      <c r="V104" s="95" t="s">
        <v>376</v>
      </c>
      <c r="W104" s="95">
        <v>2014</v>
      </c>
      <c r="X104" s="95"/>
    </row>
    <row r="105" spans="1:24" ht="101.25" customHeight="1">
      <c r="A105" s="66" t="s">
        <v>379</v>
      </c>
      <c r="B105" s="95" t="s">
        <v>28</v>
      </c>
      <c r="C105" s="78" t="s">
        <v>371</v>
      </c>
      <c r="D105" s="76" t="s">
        <v>372</v>
      </c>
      <c r="E105" s="76" t="s">
        <v>373</v>
      </c>
      <c r="F105" s="109" t="s">
        <v>380</v>
      </c>
      <c r="G105" s="67" t="s">
        <v>64</v>
      </c>
      <c r="H105" s="76">
        <v>0.5</v>
      </c>
      <c r="I105" s="95">
        <v>750000000</v>
      </c>
      <c r="J105" s="73" t="s">
        <v>34</v>
      </c>
      <c r="K105" s="73" t="s">
        <v>80</v>
      </c>
      <c r="L105" s="110" t="s">
        <v>381</v>
      </c>
      <c r="M105" s="95"/>
      <c r="N105" s="77" t="s">
        <v>369</v>
      </c>
      <c r="O105" s="66" t="s">
        <v>352</v>
      </c>
      <c r="P105" s="95"/>
      <c r="Q105" s="95"/>
      <c r="R105" s="95"/>
      <c r="S105" s="74"/>
      <c r="T105" s="74">
        <v>158375000</v>
      </c>
      <c r="U105" s="74">
        <f t="shared" si="5"/>
        <v>177380000.00000003</v>
      </c>
      <c r="V105" s="95" t="s">
        <v>376</v>
      </c>
      <c r="W105" s="95">
        <v>2014</v>
      </c>
      <c r="X105" s="95"/>
    </row>
    <row r="106" spans="1:24" ht="102.75" customHeight="1">
      <c r="A106" s="66" t="s">
        <v>382</v>
      </c>
      <c r="B106" s="95" t="s">
        <v>28</v>
      </c>
      <c r="C106" s="78" t="s">
        <v>371</v>
      </c>
      <c r="D106" s="76" t="s">
        <v>372</v>
      </c>
      <c r="E106" s="76" t="s">
        <v>373</v>
      </c>
      <c r="F106" s="109" t="s">
        <v>383</v>
      </c>
      <c r="G106" s="67" t="s">
        <v>64</v>
      </c>
      <c r="H106" s="76">
        <v>0.5</v>
      </c>
      <c r="I106" s="95">
        <v>750000000</v>
      </c>
      <c r="J106" s="73" t="s">
        <v>34</v>
      </c>
      <c r="K106" s="73" t="s">
        <v>80</v>
      </c>
      <c r="L106" s="110" t="s">
        <v>384</v>
      </c>
      <c r="M106" s="95"/>
      <c r="N106" s="77" t="s">
        <v>369</v>
      </c>
      <c r="O106" s="66" t="s">
        <v>352</v>
      </c>
      <c r="P106" s="95"/>
      <c r="Q106" s="95"/>
      <c r="R106" s="95"/>
      <c r="S106" s="74"/>
      <c r="T106" s="74">
        <v>199150000</v>
      </c>
      <c r="U106" s="74">
        <f t="shared" si="5"/>
        <v>223048000.00000003</v>
      </c>
      <c r="V106" s="95" t="s">
        <v>376</v>
      </c>
      <c r="W106" s="95">
        <v>2014</v>
      </c>
      <c r="X106" s="95"/>
    </row>
    <row r="107" spans="1:24" ht="111" customHeight="1">
      <c r="A107" s="66" t="s">
        <v>385</v>
      </c>
      <c r="B107" s="95" t="s">
        <v>28</v>
      </c>
      <c r="C107" s="78" t="s">
        <v>371</v>
      </c>
      <c r="D107" s="76" t="s">
        <v>372</v>
      </c>
      <c r="E107" s="76" t="s">
        <v>373</v>
      </c>
      <c r="F107" s="109" t="s">
        <v>386</v>
      </c>
      <c r="G107" s="67" t="s">
        <v>64</v>
      </c>
      <c r="H107" s="76">
        <v>0.5</v>
      </c>
      <c r="I107" s="95">
        <v>750000000</v>
      </c>
      <c r="J107" s="73" t="s">
        <v>34</v>
      </c>
      <c r="K107" s="73" t="s">
        <v>80</v>
      </c>
      <c r="L107" s="110" t="s">
        <v>387</v>
      </c>
      <c r="M107" s="95"/>
      <c r="N107" s="77" t="s">
        <v>369</v>
      </c>
      <c r="O107" s="66" t="s">
        <v>352</v>
      </c>
      <c r="P107" s="95"/>
      <c r="Q107" s="95"/>
      <c r="R107" s="95"/>
      <c r="S107" s="74"/>
      <c r="T107" s="74">
        <v>150937500</v>
      </c>
      <c r="U107" s="74">
        <f t="shared" si="5"/>
        <v>169050000.00000003</v>
      </c>
      <c r="V107" s="95" t="s">
        <v>376</v>
      </c>
      <c r="W107" s="95">
        <v>2014</v>
      </c>
      <c r="X107" s="95"/>
    </row>
    <row r="108" spans="1:24">
      <c r="A108" s="282" t="s">
        <v>388</v>
      </c>
      <c r="B108" s="282"/>
      <c r="C108" s="282"/>
      <c r="D108" s="61"/>
      <c r="E108" s="62"/>
      <c r="F108" s="62"/>
      <c r="G108" s="62"/>
      <c r="H108" s="96"/>
      <c r="I108" s="62"/>
      <c r="J108" s="62"/>
      <c r="K108" s="62"/>
      <c r="L108" s="62"/>
      <c r="M108" s="62"/>
      <c r="N108" s="62"/>
      <c r="O108" s="62"/>
      <c r="P108" s="62"/>
      <c r="Q108" s="95"/>
      <c r="R108" s="95"/>
      <c r="S108" s="98"/>
      <c r="T108" s="63">
        <f>SUM(T97:T107)</f>
        <v>994642568.23000002</v>
      </c>
      <c r="U108" s="63">
        <f>SUM(U97:U107)</f>
        <v>1113999676.4176002</v>
      </c>
      <c r="V108" s="62"/>
      <c r="W108" s="62"/>
      <c r="X108" s="62"/>
    </row>
    <row r="109" spans="1:24" s="16" customFormat="1">
      <c r="A109" s="279" t="s">
        <v>389</v>
      </c>
      <c r="B109" s="280"/>
      <c r="C109" s="280"/>
      <c r="D109" s="280"/>
      <c r="E109" s="280"/>
      <c r="F109" s="280"/>
      <c r="G109" s="280"/>
      <c r="H109" s="280"/>
      <c r="I109" s="280"/>
      <c r="J109" s="280"/>
      <c r="K109" s="280"/>
      <c r="L109" s="280"/>
      <c r="M109" s="280"/>
      <c r="N109" s="280"/>
      <c r="O109" s="280"/>
      <c r="P109" s="280"/>
      <c r="Q109" s="280"/>
      <c r="R109" s="280"/>
      <c r="S109" s="280"/>
      <c r="T109" s="280"/>
      <c r="U109" s="280"/>
      <c r="V109" s="280"/>
      <c r="W109" s="280"/>
      <c r="X109" s="280"/>
    </row>
    <row r="110" spans="1:24" s="1" customFormat="1" ht="156.75" customHeight="1">
      <c r="A110" s="95" t="s">
        <v>390</v>
      </c>
      <c r="B110" s="95" t="s">
        <v>391</v>
      </c>
      <c r="C110" s="78" t="s">
        <v>392</v>
      </c>
      <c r="D110" s="82" t="s">
        <v>393</v>
      </c>
      <c r="E110" s="82" t="s">
        <v>393</v>
      </c>
      <c r="F110" s="76" t="s">
        <v>394</v>
      </c>
      <c r="G110" s="67" t="s">
        <v>33</v>
      </c>
      <c r="H110" s="96">
        <v>1</v>
      </c>
      <c r="I110" s="95">
        <v>750000000</v>
      </c>
      <c r="J110" s="73" t="s">
        <v>34</v>
      </c>
      <c r="K110" s="73" t="s">
        <v>35</v>
      </c>
      <c r="L110" s="68" t="s">
        <v>395</v>
      </c>
      <c r="M110" s="95"/>
      <c r="N110" s="77" t="s">
        <v>38</v>
      </c>
      <c r="O110" s="66" t="s">
        <v>352</v>
      </c>
      <c r="P110" s="95"/>
      <c r="Q110" s="95"/>
      <c r="R110" s="95"/>
      <c r="S110" s="95"/>
      <c r="T110" s="75">
        <v>367654009.5456</v>
      </c>
      <c r="U110" s="74">
        <v>411722490.69</v>
      </c>
      <c r="V110" s="95" t="s">
        <v>396</v>
      </c>
      <c r="W110" s="95">
        <v>2013</v>
      </c>
      <c r="X110" s="95"/>
    </row>
    <row r="111" spans="1:24" s="1" customFormat="1" ht="163.5" customHeight="1">
      <c r="A111" s="95" t="s">
        <v>397</v>
      </c>
      <c r="B111" s="95" t="s">
        <v>391</v>
      </c>
      <c r="C111" s="78" t="s">
        <v>392</v>
      </c>
      <c r="D111" s="82" t="s">
        <v>393</v>
      </c>
      <c r="E111" s="82" t="s">
        <v>393</v>
      </c>
      <c r="F111" s="76" t="s">
        <v>398</v>
      </c>
      <c r="G111" s="67" t="s">
        <v>33</v>
      </c>
      <c r="H111" s="96">
        <v>1</v>
      </c>
      <c r="I111" s="95">
        <v>750000000</v>
      </c>
      <c r="J111" s="73" t="s">
        <v>34</v>
      </c>
      <c r="K111" s="73" t="s">
        <v>35</v>
      </c>
      <c r="L111" s="68" t="s">
        <v>399</v>
      </c>
      <c r="M111" s="95"/>
      <c r="N111" s="77" t="s">
        <v>38</v>
      </c>
      <c r="O111" s="66" t="s">
        <v>352</v>
      </c>
      <c r="P111" s="95"/>
      <c r="Q111" s="95"/>
      <c r="R111" s="95"/>
      <c r="S111" s="95"/>
      <c r="T111" s="74">
        <v>364599014.796</v>
      </c>
      <c r="U111" s="74">
        <v>408350896.56999999</v>
      </c>
      <c r="V111" s="95" t="s">
        <v>396</v>
      </c>
      <c r="W111" s="95">
        <v>2013</v>
      </c>
      <c r="X111" s="95"/>
    </row>
    <row r="112" spans="1:24" s="1" customFormat="1" ht="103.5" customHeight="1">
      <c r="A112" s="95" t="s">
        <v>400</v>
      </c>
      <c r="B112" s="95" t="s">
        <v>391</v>
      </c>
      <c r="C112" s="78" t="s">
        <v>401</v>
      </c>
      <c r="D112" s="82" t="s">
        <v>402</v>
      </c>
      <c r="E112" s="82" t="s">
        <v>402</v>
      </c>
      <c r="F112" s="76" t="s">
        <v>403</v>
      </c>
      <c r="G112" s="67" t="s">
        <v>33</v>
      </c>
      <c r="H112" s="96">
        <v>0.83</v>
      </c>
      <c r="I112" s="95">
        <v>750000000</v>
      </c>
      <c r="J112" s="73" t="s">
        <v>34</v>
      </c>
      <c r="K112" s="73" t="s">
        <v>35</v>
      </c>
      <c r="L112" s="68" t="s">
        <v>395</v>
      </c>
      <c r="M112" s="95"/>
      <c r="N112" s="77" t="s">
        <v>38</v>
      </c>
      <c r="O112" s="66" t="s">
        <v>352</v>
      </c>
      <c r="P112" s="95"/>
      <c r="Q112" s="95"/>
      <c r="R112" s="95"/>
      <c r="S112" s="74"/>
      <c r="T112" s="75">
        <v>148080357.14285713</v>
      </c>
      <c r="U112" s="74">
        <f t="shared" ref="U112:U115" si="6">T112*1.12</f>
        <v>165850000</v>
      </c>
      <c r="V112" s="95" t="s">
        <v>396</v>
      </c>
      <c r="W112" s="95">
        <v>2013</v>
      </c>
      <c r="X112" s="95"/>
    </row>
    <row r="113" spans="1:24" s="1" customFormat="1" ht="112.5" customHeight="1">
      <c r="A113" s="95" t="s">
        <v>404</v>
      </c>
      <c r="B113" s="95" t="s">
        <v>391</v>
      </c>
      <c r="C113" s="78" t="s">
        <v>401</v>
      </c>
      <c r="D113" s="82" t="s">
        <v>402</v>
      </c>
      <c r="E113" s="82" t="s">
        <v>402</v>
      </c>
      <c r="F113" s="76" t="s">
        <v>405</v>
      </c>
      <c r="G113" s="67" t="s">
        <v>33</v>
      </c>
      <c r="H113" s="96">
        <v>0.83</v>
      </c>
      <c r="I113" s="95">
        <v>750000000</v>
      </c>
      <c r="J113" s="73" t="s">
        <v>34</v>
      </c>
      <c r="K113" s="73" t="s">
        <v>35</v>
      </c>
      <c r="L113" s="68" t="s">
        <v>399</v>
      </c>
      <c r="M113" s="95"/>
      <c r="N113" s="77" t="s">
        <v>38</v>
      </c>
      <c r="O113" s="66" t="s">
        <v>352</v>
      </c>
      <c r="P113" s="95"/>
      <c r="Q113" s="95"/>
      <c r="R113" s="95"/>
      <c r="S113" s="74"/>
      <c r="T113" s="75">
        <v>124196428.57142855</v>
      </c>
      <c r="U113" s="74">
        <f t="shared" si="6"/>
        <v>139100000</v>
      </c>
      <c r="V113" s="95" t="s">
        <v>396</v>
      </c>
      <c r="W113" s="95">
        <v>2013</v>
      </c>
      <c r="X113" s="95"/>
    </row>
    <row r="114" spans="1:24" s="14" customFormat="1" ht="121.5" customHeight="1">
      <c r="A114" s="95" t="s">
        <v>406</v>
      </c>
      <c r="B114" s="95" t="s">
        <v>28</v>
      </c>
      <c r="C114" s="78" t="s">
        <v>407</v>
      </c>
      <c r="D114" s="82" t="s">
        <v>408</v>
      </c>
      <c r="E114" s="82" t="s">
        <v>409</v>
      </c>
      <c r="F114" s="76" t="s">
        <v>410</v>
      </c>
      <c r="G114" s="95" t="s">
        <v>33</v>
      </c>
      <c r="H114" s="72">
        <v>1</v>
      </c>
      <c r="I114" s="95">
        <v>750000000</v>
      </c>
      <c r="J114" s="73" t="s">
        <v>34</v>
      </c>
      <c r="K114" s="73" t="s">
        <v>35</v>
      </c>
      <c r="L114" s="68" t="s">
        <v>36</v>
      </c>
      <c r="M114" s="95"/>
      <c r="N114" s="77" t="s">
        <v>411</v>
      </c>
      <c r="O114" s="77" t="s">
        <v>412</v>
      </c>
      <c r="P114" s="95"/>
      <c r="Q114" s="68"/>
      <c r="R114" s="90"/>
      <c r="S114" s="74"/>
      <c r="T114" s="74">
        <v>764742.2347840491</v>
      </c>
      <c r="U114" s="74">
        <v>856511.3</v>
      </c>
      <c r="V114" s="95" t="s">
        <v>396</v>
      </c>
      <c r="W114" s="95">
        <v>2013</v>
      </c>
      <c r="X114" s="95"/>
    </row>
    <row r="115" spans="1:24" s="15" customFormat="1" ht="86.25" customHeight="1">
      <c r="A115" s="95" t="s">
        <v>413</v>
      </c>
      <c r="B115" s="95" t="s">
        <v>391</v>
      </c>
      <c r="C115" s="78" t="s">
        <v>414</v>
      </c>
      <c r="D115" s="95" t="s">
        <v>415</v>
      </c>
      <c r="E115" s="111" t="s">
        <v>415</v>
      </c>
      <c r="F115" s="111" t="s">
        <v>416</v>
      </c>
      <c r="G115" s="67" t="s">
        <v>33</v>
      </c>
      <c r="H115" s="96">
        <v>0.5</v>
      </c>
      <c r="I115" s="95">
        <v>750000000</v>
      </c>
      <c r="J115" s="73" t="s">
        <v>34</v>
      </c>
      <c r="K115" s="73" t="s">
        <v>417</v>
      </c>
      <c r="L115" s="68" t="s">
        <v>418</v>
      </c>
      <c r="M115" s="95"/>
      <c r="N115" s="77" t="s">
        <v>411</v>
      </c>
      <c r="O115" s="77" t="s">
        <v>412</v>
      </c>
      <c r="P115" s="95"/>
      <c r="Q115" s="95"/>
      <c r="R115" s="95"/>
      <c r="S115" s="74"/>
      <c r="T115" s="74">
        <v>561750000</v>
      </c>
      <c r="U115" s="74">
        <f t="shared" si="6"/>
        <v>629160000.00000012</v>
      </c>
      <c r="V115" s="95"/>
      <c r="W115" s="95">
        <v>2013</v>
      </c>
      <c r="X115" s="95"/>
    </row>
    <row r="116" spans="1:24" s="15" customFormat="1" ht="120.75" customHeight="1">
      <c r="A116" s="95" t="s">
        <v>419</v>
      </c>
      <c r="B116" s="95" t="s">
        <v>28</v>
      </c>
      <c r="C116" s="131" t="s">
        <v>420</v>
      </c>
      <c r="D116" s="76" t="s">
        <v>421</v>
      </c>
      <c r="E116" s="66" t="s">
        <v>422</v>
      </c>
      <c r="F116" s="76" t="s">
        <v>423</v>
      </c>
      <c r="G116" s="95" t="s">
        <v>33</v>
      </c>
      <c r="H116" s="72">
        <v>1</v>
      </c>
      <c r="I116" s="95">
        <v>750000000</v>
      </c>
      <c r="J116" s="73" t="s">
        <v>34</v>
      </c>
      <c r="K116" s="73" t="s">
        <v>35</v>
      </c>
      <c r="L116" s="68" t="s">
        <v>36</v>
      </c>
      <c r="M116" s="95"/>
      <c r="N116" s="77" t="s">
        <v>38</v>
      </c>
      <c r="O116" s="77" t="s">
        <v>424</v>
      </c>
      <c r="P116" s="95"/>
      <c r="Q116" s="68"/>
      <c r="R116" s="90"/>
      <c r="S116" s="74"/>
      <c r="T116" s="74">
        <v>5541599.3099999996</v>
      </c>
      <c r="U116" s="74">
        <v>6206591.2300000004</v>
      </c>
      <c r="V116" s="95"/>
      <c r="W116" s="95">
        <v>2013</v>
      </c>
      <c r="X116" s="95"/>
    </row>
    <row r="117" spans="1:24" s="15" customFormat="1" ht="132.75" customHeight="1">
      <c r="A117" s="95" t="s">
        <v>425</v>
      </c>
      <c r="B117" s="95" t="s">
        <v>391</v>
      </c>
      <c r="C117" s="103" t="s">
        <v>426</v>
      </c>
      <c r="D117" s="76" t="s">
        <v>427</v>
      </c>
      <c r="E117" s="76" t="s">
        <v>428</v>
      </c>
      <c r="F117" s="76" t="s">
        <v>429</v>
      </c>
      <c r="G117" s="67" t="s">
        <v>64</v>
      </c>
      <c r="H117" s="96">
        <v>1</v>
      </c>
      <c r="I117" s="95">
        <v>750000000</v>
      </c>
      <c r="J117" s="73" t="s">
        <v>34</v>
      </c>
      <c r="K117" s="73" t="s">
        <v>430</v>
      </c>
      <c r="L117" s="68" t="s">
        <v>36</v>
      </c>
      <c r="M117" s="95"/>
      <c r="N117" s="77" t="s">
        <v>411</v>
      </c>
      <c r="O117" s="66" t="s">
        <v>352</v>
      </c>
      <c r="P117" s="95"/>
      <c r="Q117" s="95"/>
      <c r="R117" s="95"/>
      <c r="S117" s="74"/>
      <c r="T117" s="132">
        <v>11909227.119999999</v>
      </c>
      <c r="U117" s="74">
        <v>13338334.369999999</v>
      </c>
      <c r="V117" s="95"/>
      <c r="W117" s="95" t="s">
        <v>353</v>
      </c>
      <c r="X117" s="95"/>
    </row>
    <row r="118" spans="1:24" s="15" customFormat="1" ht="136.5" customHeight="1">
      <c r="A118" s="95" t="s">
        <v>431</v>
      </c>
      <c r="B118" s="95" t="s">
        <v>391</v>
      </c>
      <c r="C118" s="103" t="s">
        <v>426</v>
      </c>
      <c r="D118" s="76" t="s">
        <v>427</v>
      </c>
      <c r="E118" s="76" t="s">
        <v>428</v>
      </c>
      <c r="F118" s="76" t="s">
        <v>432</v>
      </c>
      <c r="G118" s="67" t="s">
        <v>64</v>
      </c>
      <c r="H118" s="96">
        <v>1</v>
      </c>
      <c r="I118" s="95">
        <v>750000000</v>
      </c>
      <c r="J118" s="73" t="s">
        <v>34</v>
      </c>
      <c r="K118" s="73" t="s">
        <v>430</v>
      </c>
      <c r="L118" s="68" t="s">
        <v>433</v>
      </c>
      <c r="M118" s="95"/>
      <c r="N118" s="77" t="s">
        <v>411</v>
      </c>
      <c r="O118" s="66" t="s">
        <v>352</v>
      </c>
      <c r="P118" s="95"/>
      <c r="Q118" s="95"/>
      <c r="R118" s="95"/>
      <c r="S118" s="74"/>
      <c r="T118" s="132">
        <v>12555228.060000001</v>
      </c>
      <c r="U118" s="74">
        <v>14061855.43</v>
      </c>
      <c r="V118" s="95"/>
      <c r="W118" s="95" t="s">
        <v>353</v>
      </c>
      <c r="X118" s="95"/>
    </row>
    <row r="119" spans="1:24" s="15" customFormat="1" ht="121.5" customHeight="1">
      <c r="A119" s="95" t="s">
        <v>434</v>
      </c>
      <c r="B119" s="95" t="s">
        <v>391</v>
      </c>
      <c r="C119" s="103" t="s">
        <v>426</v>
      </c>
      <c r="D119" s="76" t="s">
        <v>427</v>
      </c>
      <c r="E119" s="76" t="s">
        <v>428</v>
      </c>
      <c r="F119" s="76" t="s">
        <v>435</v>
      </c>
      <c r="G119" s="67" t="s">
        <v>64</v>
      </c>
      <c r="H119" s="96">
        <v>1</v>
      </c>
      <c r="I119" s="95">
        <v>750000000</v>
      </c>
      <c r="J119" s="73" t="s">
        <v>34</v>
      </c>
      <c r="K119" s="73" t="s">
        <v>430</v>
      </c>
      <c r="L119" s="68" t="s">
        <v>36</v>
      </c>
      <c r="M119" s="95"/>
      <c r="N119" s="77" t="s">
        <v>411</v>
      </c>
      <c r="O119" s="66" t="s">
        <v>352</v>
      </c>
      <c r="P119" s="95"/>
      <c r="Q119" s="95"/>
      <c r="R119" s="95"/>
      <c r="S119" s="74"/>
      <c r="T119" s="132">
        <v>1642652.02</v>
      </c>
      <c r="U119" s="74">
        <f t="shared" ref="U119:U128" si="7">T119*1.12</f>
        <v>1839770.2624000001</v>
      </c>
      <c r="V119" s="95"/>
      <c r="W119" s="95" t="s">
        <v>353</v>
      </c>
      <c r="X119" s="95"/>
    </row>
    <row r="120" spans="1:24" s="15" customFormat="1" ht="121.5" customHeight="1">
      <c r="A120" s="95" t="s">
        <v>436</v>
      </c>
      <c r="B120" s="95" t="s">
        <v>391</v>
      </c>
      <c r="C120" s="103" t="s">
        <v>426</v>
      </c>
      <c r="D120" s="76" t="s">
        <v>427</v>
      </c>
      <c r="E120" s="76" t="s">
        <v>428</v>
      </c>
      <c r="F120" s="76" t="s">
        <v>437</v>
      </c>
      <c r="G120" s="67" t="s">
        <v>64</v>
      </c>
      <c r="H120" s="96">
        <v>1</v>
      </c>
      <c r="I120" s="95">
        <v>750000000</v>
      </c>
      <c r="J120" s="73" t="s">
        <v>34</v>
      </c>
      <c r="K120" s="73" t="s">
        <v>430</v>
      </c>
      <c r="L120" s="68" t="s">
        <v>47</v>
      </c>
      <c r="M120" s="95"/>
      <c r="N120" s="77" t="s">
        <v>411</v>
      </c>
      <c r="O120" s="66" t="s">
        <v>352</v>
      </c>
      <c r="P120" s="95"/>
      <c r="Q120" s="95"/>
      <c r="R120" s="95"/>
      <c r="S120" s="74"/>
      <c r="T120" s="132">
        <v>7884729.6799999997</v>
      </c>
      <c r="U120" s="74">
        <f t="shared" si="7"/>
        <v>8830897.2416000012</v>
      </c>
      <c r="V120" s="95"/>
      <c r="W120" s="95" t="s">
        <v>353</v>
      </c>
      <c r="X120" s="95"/>
    </row>
    <row r="121" spans="1:24" s="15" customFormat="1" ht="125.25" customHeight="1">
      <c r="A121" s="95" t="s">
        <v>438</v>
      </c>
      <c r="B121" s="95" t="s">
        <v>391</v>
      </c>
      <c r="C121" s="103" t="s">
        <v>426</v>
      </c>
      <c r="D121" s="76" t="s">
        <v>427</v>
      </c>
      <c r="E121" s="76" t="s">
        <v>428</v>
      </c>
      <c r="F121" s="76" t="s">
        <v>439</v>
      </c>
      <c r="G121" s="67" t="s">
        <v>64</v>
      </c>
      <c r="H121" s="96">
        <v>1</v>
      </c>
      <c r="I121" s="95">
        <v>750000000</v>
      </c>
      <c r="J121" s="73" t="s">
        <v>34</v>
      </c>
      <c r="K121" s="73" t="s">
        <v>430</v>
      </c>
      <c r="L121" s="68" t="s">
        <v>36</v>
      </c>
      <c r="M121" s="95"/>
      <c r="N121" s="77" t="s">
        <v>411</v>
      </c>
      <c r="O121" s="66" t="s">
        <v>352</v>
      </c>
      <c r="P121" s="95"/>
      <c r="Q121" s="95"/>
      <c r="R121" s="95"/>
      <c r="S121" s="74"/>
      <c r="T121" s="132">
        <v>2139999.91</v>
      </c>
      <c r="U121" s="74">
        <v>2396799.9</v>
      </c>
      <c r="V121" s="95"/>
      <c r="W121" s="95" t="s">
        <v>353</v>
      </c>
      <c r="X121" s="95"/>
    </row>
    <row r="122" spans="1:24" s="15" customFormat="1" ht="136.5" customHeight="1">
      <c r="A122" s="95" t="s">
        <v>440</v>
      </c>
      <c r="B122" s="95" t="s">
        <v>391</v>
      </c>
      <c r="C122" s="103" t="s">
        <v>426</v>
      </c>
      <c r="D122" s="76" t="s">
        <v>427</v>
      </c>
      <c r="E122" s="76" t="s">
        <v>428</v>
      </c>
      <c r="F122" s="76" t="s">
        <v>441</v>
      </c>
      <c r="G122" s="67" t="s">
        <v>64</v>
      </c>
      <c r="H122" s="96">
        <v>1</v>
      </c>
      <c r="I122" s="95">
        <v>750000000</v>
      </c>
      <c r="J122" s="73" t="s">
        <v>34</v>
      </c>
      <c r="K122" s="73" t="s">
        <v>430</v>
      </c>
      <c r="L122" s="68" t="s">
        <v>36</v>
      </c>
      <c r="M122" s="95"/>
      <c r="N122" s="77" t="s">
        <v>411</v>
      </c>
      <c r="O122" s="66" t="s">
        <v>352</v>
      </c>
      <c r="P122" s="95"/>
      <c r="Q122" s="95"/>
      <c r="R122" s="95"/>
      <c r="S122" s="74"/>
      <c r="T122" s="132">
        <v>5149531.3099999996</v>
      </c>
      <c r="U122" s="74">
        <v>5767475.0700000003</v>
      </c>
      <c r="V122" s="95"/>
      <c r="W122" s="95" t="s">
        <v>353</v>
      </c>
      <c r="X122" s="95"/>
    </row>
    <row r="123" spans="1:24" s="15" customFormat="1" ht="126" customHeight="1">
      <c r="A123" s="95" t="s">
        <v>442</v>
      </c>
      <c r="B123" s="95" t="s">
        <v>391</v>
      </c>
      <c r="C123" s="103" t="s">
        <v>426</v>
      </c>
      <c r="D123" s="76" t="s">
        <v>427</v>
      </c>
      <c r="E123" s="76" t="s">
        <v>428</v>
      </c>
      <c r="F123" s="76" t="s">
        <v>443</v>
      </c>
      <c r="G123" s="67" t="s">
        <v>64</v>
      </c>
      <c r="H123" s="96">
        <v>1</v>
      </c>
      <c r="I123" s="95">
        <v>750000000</v>
      </c>
      <c r="J123" s="73" t="s">
        <v>34</v>
      </c>
      <c r="K123" s="73" t="s">
        <v>430</v>
      </c>
      <c r="L123" s="68" t="s">
        <v>444</v>
      </c>
      <c r="M123" s="95"/>
      <c r="N123" s="77" t="s">
        <v>411</v>
      </c>
      <c r="O123" s="66" t="s">
        <v>352</v>
      </c>
      <c r="P123" s="95"/>
      <c r="Q123" s="95"/>
      <c r="R123" s="95"/>
      <c r="S123" s="74"/>
      <c r="T123" s="74">
        <v>9697318.5800000001</v>
      </c>
      <c r="U123" s="74">
        <v>10860996.810000001</v>
      </c>
      <c r="V123" s="95"/>
      <c r="W123" s="95" t="s">
        <v>353</v>
      </c>
      <c r="X123" s="95"/>
    </row>
    <row r="124" spans="1:24" s="15" customFormat="1" ht="132.75" customHeight="1">
      <c r="A124" s="95" t="s">
        <v>445</v>
      </c>
      <c r="B124" s="95" t="s">
        <v>391</v>
      </c>
      <c r="C124" s="103" t="s">
        <v>426</v>
      </c>
      <c r="D124" s="76" t="s">
        <v>427</v>
      </c>
      <c r="E124" s="76" t="s">
        <v>428</v>
      </c>
      <c r="F124" s="76" t="s">
        <v>446</v>
      </c>
      <c r="G124" s="67" t="s">
        <v>64</v>
      </c>
      <c r="H124" s="96">
        <v>1</v>
      </c>
      <c r="I124" s="95">
        <v>750000000</v>
      </c>
      <c r="J124" s="73" t="s">
        <v>34</v>
      </c>
      <c r="K124" s="73" t="s">
        <v>430</v>
      </c>
      <c r="L124" s="68" t="s">
        <v>47</v>
      </c>
      <c r="M124" s="95"/>
      <c r="N124" s="77" t="s">
        <v>411</v>
      </c>
      <c r="O124" s="66" t="s">
        <v>352</v>
      </c>
      <c r="P124" s="95"/>
      <c r="Q124" s="95"/>
      <c r="R124" s="95"/>
      <c r="S124" s="74"/>
      <c r="T124" s="74">
        <v>2354000.09</v>
      </c>
      <c r="U124" s="74">
        <f t="shared" si="7"/>
        <v>2636480.1008000001</v>
      </c>
      <c r="V124" s="95"/>
      <c r="W124" s="95" t="s">
        <v>353</v>
      </c>
      <c r="X124" s="95"/>
    </row>
    <row r="125" spans="1:24" s="15" customFormat="1" ht="115.5" customHeight="1">
      <c r="A125" s="95" t="s">
        <v>447</v>
      </c>
      <c r="B125" s="95" t="s">
        <v>391</v>
      </c>
      <c r="C125" s="103" t="s">
        <v>426</v>
      </c>
      <c r="D125" s="76" t="s">
        <v>427</v>
      </c>
      <c r="E125" s="76" t="s">
        <v>428</v>
      </c>
      <c r="F125" s="76" t="s">
        <v>448</v>
      </c>
      <c r="G125" s="67" t="s">
        <v>64</v>
      </c>
      <c r="H125" s="96">
        <v>1</v>
      </c>
      <c r="I125" s="95">
        <v>750000000</v>
      </c>
      <c r="J125" s="73" t="s">
        <v>34</v>
      </c>
      <c r="K125" s="73" t="s">
        <v>430</v>
      </c>
      <c r="L125" s="68" t="s">
        <v>36</v>
      </c>
      <c r="M125" s="95"/>
      <c r="N125" s="77" t="s">
        <v>411</v>
      </c>
      <c r="O125" s="66" t="s">
        <v>352</v>
      </c>
      <c r="P125" s="95"/>
      <c r="Q125" s="95"/>
      <c r="R125" s="95"/>
      <c r="S125" s="74"/>
      <c r="T125" s="74">
        <v>2354000.09</v>
      </c>
      <c r="U125" s="74">
        <f t="shared" si="7"/>
        <v>2636480.1008000001</v>
      </c>
      <c r="V125" s="95"/>
      <c r="W125" s="95" t="s">
        <v>353</v>
      </c>
      <c r="X125" s="95"/>
    </row>
    <row r="126" spans="1:24" s="15" customFormat="1" ht="122.25" customHeight="1">
      <c r="A126" s="95" t="s">
        <v>449</v>
      </c>
      <c r="B126" s="95" t="s">
        <v>391</v>
      </c>
      <c r="C126" s="103" t="s">
        <v>426</v>
      </c>
      <c r="D126" s="76" t="s">
        <v>427</v>
      </c>
      <c r="E126" s="76" t="s">
        <v>428</v>
      </c>
      <c r="F126" s="76" t="s">
        <v>450</v>
      </c>
      <c r="G126" s="67" t="s">
        <v>64</v>
      </c>
      <c r="H126" s="96">
        <v>1</v>
      </c>
      <c r="I126" s="95">
        <v>750000000</v>
      </c>
      <c r="J126" s="73" t="s">
        <v>34</v>
      </c>
      <c r="K126" s="73" t="s">
        <v>430</v>
      </c>
      <c r="L126" s="68" t="s">
        <v>36</v>
      </c>
      <c r="M126" s="95"/>
      <c r="N126" s="77" t="s">
        <v>411</v>
      </c>
      <c r="O126" s="66" t="s">
        <v>352</v>
      </c>
      <c r="P126" s="95"/>
      <c r="Q126" s="95"/>
      <c r="R126" s="95"/>
      <c r="S126" s="74"/>
      <c r="T126" s="74">
        <v>2139999.91</v>
      </c>
      <c r="U126" s="74">
        <f t="shared" si="7"/>
        <v>2396799.8992000003</v>
      </c>
      <c r="V126" s="95"/>
      <c r="W126" s="95" t="s">
        <v>353</v>
      </c>
      <c r="X126" s="95"/>
    </row>
    <row r="127" spans="1:24" s="15" customFormat="1" ht="117.75" customHeight="1">
      <c r="A127" s="95" t="s">
        <v>451</v>
      </c>
      <c r="B127" s="95" t="s">
        <v>391</v>
      </c>
      <c r="C127" s="103" t="s">
        <v>426</v>
      </c>
      <c r="D127" s="76" t="s">
        <v>427</v>
      </c>
      <c r="E127" s="76" t="s">
        <v>428</v>
      </c>
      <c r="F127" s="76" t="s">
        <v>452</v>
      </c>
      <c r="G127" s="67" t="s">
        <v>64</v>
      </c>
      <c r="H127" s="96">
        <v>1</v>
      </c>
      <c r="I127" s="95">
        <v>750000000</v>
      </c>
      <c r="J127" s="73" t="s">
        <v>34</v>
      </c>
      <c r="K127" s="73" t="s">
        <v>430</v>
      </c>
      <c r="L127" s="68" t="s">
        <v>47</v>
      </c>
      <c r="M127" s="95"/>
      <c r="N127" s="77" t="s">
        <v>411</v>
      </c>
      <c r="O127" s="66" t="s">
        <v>352</v>
      </c>
      <c r="P127" s="95"/>
      <c r="Q127" s="95"/>
      <c r="R127" s="95"/>
      <c r="S127" s="74"/>
      <c r="T127" s="74">
        <v>2139999.91</v>
      </c>
      <c r="U127" s="74">
        <f t="shared" si="7"/>
        <v>2396799.8992000003</v>
      </c>
      <c r="V127" s="95"/>
      <c r="W127" s="95" t="s">
        <v>353</v>
      </c>
      <c r="X127" s="95"/>
    </row>
    <row r="128" spans="1:24" s="15" customFormat="1" ht="135" customHeight="1">
      <c r="A128" s="95" t="s">
        <v>453</v>
      </c>
      <c r="B128" s="95" t="s">
        <v>391</v>
      </c>
      <c r="C128" s="103" t="s">
        <v>426</v>
      </c>
      <c r="D128" s="76" t="s">
        <v>427</v>
      </c>
      <c r="E128" s="76" t="s">
        <v>428</v>
      </c>
      <c r="F128" s="76" t="s">
        <v>454</v>
      </c>
      <c r="G128" s="67" t="s">
        <v>64</v>
      </c>
      <c r="H128" s="96">
        <v>1</v>
      </c>
      <c r="I128" s="95">
        <v>750000000</v>
      </c>
      <c r="J128" s="73" t="s">
        <v>34</v>
      </c>
      <c r="K128" s="73" t="s">
        <v>430</v>
      </c>
      <c r="L128" s="110" t="s">
        <v>455</v>
      </c>
      <c r="M128" s="95"/>
      <c r="N128" s="77" t="s">
        <v>411</v>
      </c>
      <c r="O128" s="66" t="s">
        <v>352</v>
      </c>
      <c r="P128" s="95"/>
      <c r="Q128" s="95"/>
      <c r="R128" s="95"/>
      <c r="S128" s="74"/>
      <c r="T128" s="74">
        <v>22908426.991071429</v>
      </c>
      <c r="U128" s="74">
        <f t="shared" si="7"/>
        <v>25657438.230000004</v>
      </c>
      <c r="V128" s="95"/>
      <c r="W128" s="95" t="s">
        <v>353</v>
      </c>
      <c r="X128" s="95"/>
    </row>
    <row r="129" spans="1:57" s="15" customFormat="1" ht="129" customHeight="1">
      <c r="A129" s="95" t="s">
        <v>456</v>
      </c>
      <c r="B129" s="95" t="s">
        <v>391</v>
      </c>
      <c r="C129" s="103" t="s">
        <v>426</v>
      </c>
      <c r="D129" s="76" t="s">
        <v>427</v>
      </c>
      <c r="E129" s="76" t="s">
        <v>428</v>
      </c>
      <c r="F129" s="76" t="s">
        <v>457</v>
      </c>
      <c r="G129" s="67" t="s">
        <v>64</v>
      </c>
      <c r="H129" s="96">
        <v>1</v>
      </c>
      <c r="I129" s="95">
        <v>750000000</v>
      </c>
      <c r="J129" s="73" t="s">
        <v>34</v>
      </c>
      <c r="K129" s="73" t="s">
        <v>430</v>
      </c>
      <c r="L129" s="110" t="s">
        <v>455</v>
      </c>
      <c r="M129" s="95"/>
      <c r="N129" s="77" t="s">
        <v>411</v>
      </c>
      <c r="O129" s="66" t="s">
        <v>352</v>
      </c>
      <c r="P129" s="95"/>
      <c r="Q129" s="95"/>
      <c r="R129" s="95"/>
      <c r="S129" s="74"/>
      <c r="T129" s="74">
        <v>6325402.2171428567</v>
      </c>
      <c r="U129" s="74">
        <v>7084450.4800000004</v>
      </c>
      <c r="V129" s="95"/>
      <c r="W129" s="95" t="s">
        <v>353</v>
      </c>
      <c r="X129" s="95"/>
      <c r="Y129" s="216"/>
      <c r="Z129" s="216"/>
      <c r="AA129" s="216"/>
      <c r="AB129" s="216"/>
      <c r="AC129" s="216"/>
      <c r="AD129" s="216"/>
      <c r="AE129" s="216"/>
      <c r="AF129" s="216"/>
      <c r="AG129" s="216"/>
      <c r="AH129" s="216"/>
      <c r="AI129" s="216"/>
      <c r="AJ129" s="216"/>
      <c r="AK129" s="216"/>
      <c r="AL129" s="216"/>
      <c r="AM129" s="216"/>
      <c r="AN129" s="216"/>
      <c r="AO129" s="216"/>
      <c r="AP129" s="216"/>
      <c r="AQ129" s="216"/>
      <c r="AR129" s="216"/>
      <c r="AS129" s="216"/>
      <c r="AT129" s="216"/>
      <c r="AU129" s="216"/>
      <c r="AV129" s="216"/>
      <c r="AW129" s="216"/>
      <c r="AX129" s="216"/>
      <c r="AY129" s="216"/>
      <c r="AZ129" s="216"/>
      <c r="BA129" s="216"/>
      <c r="BB129" s="216"/>
      <c r="BC129" s="216"/>
      <c r="BD129" s="216"/>
      <c r="BE129" s="216"/>
    </row>
    <row r="130" spans="1:57" s="10" customFormat="1" ht="99" customHeight="1">
      <c r="A130" s="95" t="s">
        <v>458</v>
      </c>
      <c r="B130" s="95" t="s">
        <v>28</v>
      </c>
      <c r="C130" s="78" t="s">
        <v>459</v>
      </c>
      <c r="D130" s="82" t="s">
        <v>460</v>
      </c>
      <c r="E130" s="82" t="s">
        <v>460</v>
      </c>
      <c r="F130" s="109" t="s">
        <v>461</v>
      </c>
      <c r="G130" s="67" t="s">
        <v>77</v>
      </c>
      <c r="H130" s="72">
        <v>0.5</v>
      </c>
      <c r="I130" s="95">
        <v>750000000</v>
      </c>
      <c r="J130" s="73" t="s">
        <v>34</v>
      </c>
      <c r="K130" s="73" t="s">
        <v>80</v>
      </c>
      <c r="L130" s="68" t="s">
        <v>462</v>
      </c>
      <c r="M130" s="95"/>
      <c r="N130" s="77" t="s">
        <v>463</v>
      </c>
      <c r="O130" s="66" t="s">
        <v>352</v>
      </c>
      <c r="P130" s="95"/>
      <c r="Q130" s="95"/>
      <c r="R130" s="95"/>
      <c r="S130" s="74"/>
      <c r="T130" s="75">
        <v>1400000</v>
      </c>
      <c r="U130" s="74">
        <f>T130*1.12</f>
        <v>1568000.0000000002</v>
      </c>
      <c r="V130" s="95"/>
      <c r="W130" s="95">
        <v>2014</v>
      </c>
      <c r="X130" s="95"/>
    </row>
    <row r="131" spans="1:57" s="10" customFormat="1" ht="101.25" customHeight="1">
      <c r="A131" s="95" t="s">
        <v>464</v>
      </c>
      <c r="B131" s="95" t="s">
        <v>28</v>
      </c>
      <c r="C131" s="78" t="s">
        <v>459</v>
      </c>
      <c r="D131" s="82" t="s">
        <v>460</v>
      </c>
      <c r="E131" s="82" t="s">
        <v>460</v>
      </c>
      <c r="F131" s="109" t="s">
        <v>465</v>
      </c>
      <c r="G131" s="67" t="s">
        <v>77</v>
      </c>
      <c r="H131" s="72">
        <v>0.5</v>
      </c>
      <c r="I131" s="95">
        <v>750000000</v>
      </c>
      <c r="J131" s="73" t="s">
        <v>34</v>
      </c>
      <c r="K131" s="73" t="s">
        <v>80</v>
      </c>
      <c r="L131" s="68" t="s">
        <v>36</v>
      </c>
      <c r="M131" s="95"/>
      <c r="N131" s="77" t="s">
        <v>463</v>
      </c>
      <c r="O131" s="66" t="s">
        <v>352</v>
      </c>
      <c r="P131" s="95"/>
      <c r="Q131" s="95"/>
      <c r="R131" s="95"/>
      <c r="S131" s="74"/>
      <c r="T131" s="75">
        <v>1800000</v>
      </c>
      <c r="U131" s="74">
        <f>T131*1.12</f>
        <v>2016000.0000000002</v>
      </c>
      <c r="V131" s="95"/>
      <c r="W131" s="95">
        <v>2014</v>
      </c>
      <c r="X131" s="95"/>
    </row>
    <row r="132" spans="1:57" s="24" customFormat="1" ht="110.25" customHeight="1">
      <c r="A132" s="95" t="s">
        <v>466</v>
      </c>
      <c r="B132" s="66" t="s">
        <v>28</v>
      </c>
      <c r="C132" s="66" t="s">
        <v>467</v>
      </c>
      <c r="D132" s="66" t="s">
        <v>468</v>
      </c>
      <c r="E132" s="66" t="s">
        <v>469</v>
      </c>
      <c r="F132" s="66" t="s">
        <v>470</v>
      </c>
      <c r="G132" s="67" t="s">
        <v>64</v>
      </c>
      <c r="H132" s="76">
        <v>1</v>
      </c>
      <c r="I132" s="66">
        <v>750000000</v>
      </c>
      <c r="J132" s="66" t="s">
        <v>34</v>
      </c>
      <c r="K132" s="66" t="s">
        <v>471</v>
      </c>
      <c r="L132" s="110" t="s">
        <v>472</v>
      </c>
      <c r="M132" s="66"/>
      <c r="N132" s="66" t="s">
        <v>473</v>
      </c>
      <c r="O132" s="66" t="s">
        <v>352</v>
      </c>
      <c r="P132" s="66"/>
      <c r="Q132" s="66"/>
      <c r="R132" s="66"/>
      <c r="S132" s="66"/>
      <c r="T132" s="67">
        <v>16050000</v>
      </c>
      <c r="U132" s="67">
        <v>17976000</v>
      </c>
      <c r="V132" s="66"/>
      <c r="W132" s="66">
        <v>2014</v>
      </c>
      <c r="X132" s="66"/>
    </row>
    <row r="133" spans="1:57" s="24" customFormat="1" ht="141" customHeight="1">
      <c r="A133" s="95" t="s">
        <v>474</v>
      </c>
      <c r="B133" s="95" t="s">
        <v>28</v>
      </c>
      <c r="C133" s="78" t="s">
        <v>475</v>
      </c>
      <c r="D133" s="95" t="s">
        <v>476</v>
      </c>
      <c r="E133" s="82" t="s">
        <v>477</v>
      </c>
      <c r="F133" s="95" t="s">
        <v>478</v>
      </c>
      <c r="G133" s="133" t="s">
        <v>77</v>
      </c>
      <c r="H133" s="96">
        <v>0.5</v>
      </c>
      <c r="I133" s="95">
        <v>750000000</v>
      </c>
      <c r="J133" s="73" t="s">
        <v>34</v>
      </c>
      <c r="K133" s="73" t="s">
        <v>479</v>
      </c>
      <c r="L133" s="110" t="s">
        <v>480</v>
      </c>
      <c r="M133" s="95"/>
      <c r="N133" s="77" t="s">
        <v>417</v>
      </c>
      <c r="O133" s="66" t="s">
        <v>352</v>
      </c>
      <c r="P133" s="95"/>
      <c r="Q133" s="95"/>
      <c r="R133" s="95"/>
      <c r="S133" s="74"/>
      <c r="T133" s="74">
        <v>2600100</v>
      </c>
      <c r="U133" s="74">
        <f>T133*1.12</f>
        <v>2912112.0000000005</v>
      </c>
      <c r="V133" s="95"/>
      <c r="W133" s="95">
        <v>2014</v>
      </c>
      <c r="X133" s="95"/>
    </row>
    <row r="134" spans="1:57" s="24" customFormat="1" ht="132.75" customHeight="1">
      <c r="A134" s="95" t="s">
        <v>481</v>
      </c>
      <c r="B134" s="95" t="s">
        <v>28</v>
      </c>
      <c r="C134" s="78" t="s">
        <v>482</v>
      </c>
      <c r="D134" s="95" t="s">
        <v>483</v>
      </c>
      <c r="E134" s="82" t="s">
        <v>484</v>
      </c>
      <c r="F134" s="95" t="s">
        <v>485</v>
      </c>
      <c r="G134" s="67" t="s">
        <v>33</v>
      </c>
      <c r="H134" s="72">
        <v>1</v>
      </c>
      <c r="I134" s="95">
        <v>750000000</v>
      </c>
      <c r="J134" s="73" t="s">
        <v>34</v>
      </c>
      <c r="K134" s="73" t="s">
        <v>80</v>
      </c>
      <c r="L134" s="73" t="s">
        <v>486</v>
      </c>
      <c r="M134" s="95"/>
      <c r="N134" s="77" t="s">
        <v>91</v>
      </c>
      <c r="O134" s="77" t="s">
        <v>487</v>
      </c>
      <c r="P134" s="95"/>
      <c r="Q134" s="95"/>
      <c r="R134" s="95"/>
      <c r="S134" s="74"/>
      <c r="T134" s="75">
        <v>1685250</v>
      </c>
      <c r="U134" s="74">
        <v>1887480</v>
      </c>
      <c r="V134" s="95"/>
      <c r="W134" s="95">
        <v>2014</v>
      </c>
      <c r="X134" s="95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  <c r="AK134" s="58"/>
      <c r="AL134" s="58"/>
      <c r="AM134" s="58"/>
      <c r="AN134" s="58"/>
      <c r="AO134" s="58"/>
      <c r="AP134" s="58"/>
      <c r="AQ134" s="58"/>
      <c r="AR134" s="58"/>
      <c r="AS134" s="58"/>
      <c r="AT134" s="58"/>
      <c r="AU134" s="58"/>
      <c r="AV134" s="58"/>
      <c r="AW134" s="58"/>
      <c r="AX134" s="58"/>
      <c r="AY134" s="58"/>
      <c r="AZ134" s="58"/>
      <c r="BA134" s="58"/>
      <c r="BB134" s="58"/>
      <c r="BC134" s="58"/>
      <c r="BD134" s="58"/>
      <c r="BE134" s="58"/>
    </row>
    <row r="135" spans="1:57" s="24" customFormat="1" ht="125.25" customHeight="1">
      <c r="A135" s="95" t="s">
        <v>488</v>
      </c>
      <c r="B135" s="95" t="s">
        <v>28</v>
      </c>
      <c r="C135" s="112" t="s">
        <v>489</v>
      </c>
      <c r="D135" s="82" t="s">
        <v>490</v>
      </c>
      <c r="E135" s="82" t="s">
        <v>491</v>
      </c>
      <c r="F135" s="95" t="s">
        <v>492</v>
      </c>
      <c r="G135" s="67" t="s">
        <v>33</v>
      </c>
      <c r="H135" s="72">
        <v>0.5</v>
      </c>
      <c r="I135" s="95">
        <v>750000000</v>
      </c>
      <c r="J135" s="73" t="s">
        <v>34</v>
      </c>
      <c r="K135" s="73" t="s">
        <v>479</v>
      </c>
      <c r="L135" s="73" t="s">
        <v>493</v>
      </c>
      <c r="M135" s="95"/>
      <c r="N135" s="77" t="s">
        <v>417</v>
      </c>
      <c r="O135" s="66" t="s">
        <v>352</v>
      </c>
      <c r="P135" s="95"/>
      <c r="Q135" s="95"/>
      <c r="R135" s="95"/>
      <c r="S135" s="74"/>
      <c r="T135" s="75">
        <f>U135/1.12</f>
        <v>1647321.4285714284</v>
      </c>
      <c r="U135" s="74">
        <v>1845000</v>
      </c>
      <c r="V135" s="95"/>
      <c r="W135" s="95">
        <v>2014</v>
      </c>
      <c r="X135" s="95"/>
    </row>
    <row r="136" spans="1:57" s="14" customFormat="1" ht="159" customHeight="1">
      <c r="A136" s="95" t="s">
        <v>494</v>
      </c>
      <c r="B136" s="95" t="s">
        <v>28</v>
      </c>
      <c r="C136" s="78" t="s">
        <v>482</v>
      </c>
      <c r="D136" s="95" t="s">
        <v>483</v>
      </c>
      <c r="E136" s="82" t="s">
        <v>484</v>
      </c>
      <c r="F136" s="95" t="s">
        <v>495</v>
      </c>
      <c r="G136" s="67" t="s">
        <v>33</v>
      </c>
      <c r="H136" s="72">
        <v>0.5</v>
      </c>
      <c r="I136" s="95">
        <v>750000000</v>
      </c>
      <c r="J136" s="73" t="s">
        <v>34</v>
      </c>
      <c r="K136" s="73" t="s">
        <v>80</v>
      </c>
      <c r="L136" s="73" t="s">
        <v>496</v>
      </c>
      <c r="M136" s="95"/>
      <c r="N136" s="77" t="s">
        <v>497</v>
      </c>
      <c r="O136" s="77" t="s">
        <v>498</v>
      </c>
      <c r="P136" s="95"/>
      <c r="Q136" s="95"/>
      <c r="R136" s="95"/>
      <c r="S136" s="74"/>
      <c r="T136" s="75">
        <v>2033000</v>
      </c>
      <c r="U136" s="74">
        <v>2276960</v>
      </c>
      <c r="V136" s="95"/>
      <c r="W136" s="95">
        <v>2014</v>
      </c>
      <c r="X136" s="95"/>
    </row>
    <row r="137" spans="1:57" s="14" customFormat="1" ht="137.25" customHeight="1">
      <c r="A137" s="95" t="s">
        <v>499</v>
      </c>
      <c r="B137" s="95" t="s">
        <v>28</v>
      </c>
      <c r="C137" s="78" t="s">
        <v>482</v>
      </c>
      <c r="D137" s="95" t="s">
        <v>483</v>
      </c>
      <c r="E137" s="82" t="s">
        <v>484</v>
      </c>
      <c r="F137" s="95" t="s">
        <v>500</v>
      </c>
      <c r="G137" s="67" t="s">
        <v>33</v>
      </c>
      <c r="H137" s="72">
        <v>0.5</v>
      </c>
      <c r="I137" s="95">
        <v>750000000</v>
      </c>
      <c r="J137" s="73" t="s">
        <v>34</v>
      </c>
      <c r="K137" s="73" t="s">
        <v>65</v>
      </c>
      <c r="L137" s="73" t="s">
        <v>501</v>
      </c>
      <c r="M137" s="95"/>
      <c r="N137" s="77" t="s">
        <v>502</v>
      </c>
      <c r="O137" s="77" t="s">
        <v>498</v>
      </c>
      <c r="P137" s="95"/>
      <c r="Q137" s="95"/>
      <c r="R137" s="95"/>
      <c r="S137" s="74"/>
      <c r="T137" s="75">
        <v>2852620</v>
      </c>
      <c r="U137" s="74">
        <v>3194934.4</v>
      </c>
      <c r="V137" s="95"/>
      <c r="W137" s="95">
        <v>2014</v>
      </c>
      <c r="X137" s="95"/>
    </row>
    <row r="138" spans="1:57" s="25" customFormat="1" ht="106.5" customHeight="1">
      <c r="A138" s="95" t="s">
        <v>503</v>
      </c>
      <c r="B138" s="95" t="s">
        <v>28</v>
      </c>
      <c r="C138" s="113" t="s">
        <v>504</v>
      </c>
      <c r="D138" s="82" t="s">
        <v>505</v>
      </c>
      <c r="E138" s="82" t="s">
        <v>505</v>
      </c>
      <c r="F138" s="77" t="s">
        <v>506</v>
      </c>
      <c r="G138" s="67" t="s">
        <v>33</v>
      </c>
      <c r="H138" s="114">
        <v>1</v>
      </c>
      <c r="I138" s="95">
        <v>750000000</v>
      </c>
      <c r="J138" s="73" t="s">
        <v>34</v>
      </c>
      <c r="K138" s="73" t="s">
        <v>430</v>
      </c>
      <c r="L138" s="110" t="s">
        <v>507</v>
      </c>
      <c r="M138" s="95"/>
      <c r="N138" s="77" t="s">
        <v>508</v>
      </c>
      <c r="O138" s="77" t="s">
        <v>509</v>
      </c>
      <c r="P138" s="95"/>
      <c r="Q138" s="95"/>
      <c r="R138" s="95"/>
      <c r="S138" s="74"/>
      <c r="T138" s="74">
        <v>150000000</v>
      </c>
      <c r="U138" s="74">
        <f>T138</f>
        <v>150000000</v>
      </c>
      <c r="V138" s="95"/>
      <c r="W138" s="95" t="s">
        <v>353</v>
      </c>
      <c r="X138" s="95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</row>
    <row r="139" spans="1:57" s="25" customFormat="1" ht="119.25" customHeight="1">
      <c r="A139" s="95" t="s">
        <v>510</v>
      </c>
      <c r="B139" s="95" t="s">
        <v>28</v>
      </c>
      <c r="C139" s="113" t="s">
        <v>504</v>
      </c>
      <c r="D139" s="82" t="s">
        <v>505</v>
      </c>
      <c r="E139" s="82" t="s">
        <v>505</v>
      </c>
      <c r="F139" s="77" t="s">
        <v>511</v>
      </c>
      <c r="G139" s="67" t="s">
        <v>33</v>
      </c>
      <c r="H139" s="114">
        <v>1</v>
      </c>
      <c r="I139" s="95">
        <v>750000000</v>
      </c>
      <c r="J139" s="73" t="s">
        <v>34</v>
      </c>
      <c r="K139" s="73" t="s">
        <v>430</v>
      </c>
      <c r="L139" s="110" t="s">
        <v>512</v>
      </c>
      <c r="M139" s="95"/>
      <c r="N139" s="77" t="s">
        <v>508</v>
      </c>
      <c r="O139" s="77" t="s">
        <v>509</v>
      </c>
      <c r="P139" s="95"/>
      <c r="Q139" s="95"/>
      <c r="R139" s="95"/>
      <c r="S139" s="74"/>
      <c r="T139" s="74">
        <v>160000000</v>
      </c>
      <c r="U139" s="74">
        <f>T139</f>
        <v>160000000</v>
      </c>
      <c r="V139" s="95"/>
      <c r="W139" s="95" t="s">
        <v>353</v>
      </c>
      <c r="X139" s="95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</row>
    <row r="140" spans="1:57" s="37" customFormat="1" ht="127.5" customHeight="1">
      <c r="A140" s="95" t="s">
        <v>513</v>
      </c>
      <c r="B140" s="95" t="s">
        <v>28</v>
      </c>
      <c r="C140" s="76" t="s">
        <v>523</v>
      </c>
      <c r="D140" s="76" t="s">
        <v>524</v>
      </c>
      <c r="E140" s="76" t="s">
        <v>524</v>
      </c>
      <c r="F140" s="76" t="s">
        <v>525</v>
      </c>
      <c r="G140" s="67" t="s">
        <v>33</v>
      </c>
      <c r="H140" s="72">
        <v>1</v>
      </c>
      <c r="I140" s="95">
        <v>750000000</v>
      </c>
      <c r="J140" s="73" t="s">
        <v>34</v>
      </c>
      <c r="K140" s="73" t="s">
        <v>526</v>
      </c>
      <c r="L140" s="68" t="s">
        <v>50</v>
      </c>
      <c r="M140" s="95"/>
      <c r="N140" s="77" t="s">
        <v>527</v>
      </c>
      <c r="O140" s="77" t="s">
        <v>528</v>
      </c>
      <c r="P140" s="95"/>
      <c r="Q140" s="68"/>
      <c r="R140" s="74"/>
      <c r="S140" s="74"/>
      <c r="T140" s="74">
        <f>U140/1.12</f>
        <v>53571.428571428565</v>
      </c>
      <c r="U140" s="74">
        <v>60000</v>
      </c>
      <c r="V140" s="95"/>
      <c r="W140" s="95">
        <v>2014</v>
      </c>
      <c r="X140" s="95"/>
    </row>
    <row r="141" spans="1:57" s="37" customFormat="1" ht="118.5" customHeight="1">
      <c r="A141" s="95" t="s">
        <v>519</v>
      </c>
      <c r="B141" s="95" t="s">
        <v>28</v>
      </c>
      <c r="C141" s="76" t="s">
        <v>530</v>
      </c>
      <c r="D141" s="95" t="s">
        <v>531</v>
      </c>
      <c r="E141" s="95" t="s">
        <v>531</v>
      </c>
      <c r="F141" s="95" t="s">
        <v>532</v>
      </c>
      <c r="G141" s="67" t="s">
        <v>33</v>
      </c>
      <c r="H141" s="96">
        <v>1</v>
      </c>
      <c r="I141" s="95">
        <v>750000000</v>
      </c>
      <c r="J141" s="73" t="s">
        <v>34</v>
      </c>
      <c r="K141" s="73" t="s">
        <v>80</v>
      </c>
      <c r="L141" s="68" t="s">
        <v>521</v>
      </c>
      <c r="M141" s="95"/>
      <c r="N141" s="77" t="s">
        <v>497</v>
      </c>
      <c r="O141" s="66" t="s">
        <v>352</v>
      </c>
      <c r="P141" s="95"/>
      <c r="Q141" s="95"/>
      <c r="R141" s="95"/>
      <c r="S141" s="74"/>
      <c r="T141" s="74">
        <v>2666000</v>
      </c>
      <c r="U141" s="74">
        <v>2985920.0000000005</v>
      </c>
      <c r="V141" s="95"/>
      <c r="W141" s="95">
        <v>2014</v>
      </c>
      <c r="X141" s="95"/>
    </row>
    <row r="142" spans="1:57" s="14" customFormat="1">
      <c r="A142" s="285" t="s">
        <v>534</v>
      </c>
      <c r="B142" s="285"/>
      <c r="C142" s="285"/>
      <c r="D142" s="61"/>
      <c r="E142" s="62"/>
      <c r="F142" s="62"/>
      <c r="G142" s="62"/>
      <c r="H142" s="96"/>
      <c r="I142" s="62"/>
      <c r="J142" s="62"/>
      <c r="K142" s="62"/>
      <c r="L142" s="62"/>
      <c r="M142" s="62"/>
      <c r="N142" s="62"/>
      <c r="O142" s="62"/>
      <c r="P142" s="62"/>
      <c r="Q142" s="95"/>
      <c r="R142" s="95"/>
      <c r="S142" s="62"/>
      <c r="T142" s="63">
        <f>SUM(T110:T141)</f>
        <v>2004574530.3460264</v>
      </c>
      <c r="U142" s="63">
        <f>SUM(U110:U141)</f>
        <v>2207873473.9840002</v>
      </c>
      <c r="V142" s="62"/>
      <c r="W142" s="62"/>
      <c r="X142" s="62"/>
    </row>
    <row r="143" spans="1:57" ht="16.5" customHeight="1">
      <c r="A143" s="285" t="s">
        <v>535</v>
      </c>
      <c r="B143" s="285"/>
      <c r="C143" s="285"/>
      <c r="D143" s="61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3">
        <f>T108+T142+T95+0.004</f>
        <v>4938005682.6050262</v>
      </c>
      <c r="U143" s="63">
        <f>U108+U142+U95</f>
        <v>5493316364.5208006</v>
      </c>
      <c r="V143" s="62"/>
      <c r="W143" s="62"/>
      <c r="X143" s="62"/>
      <c r="Y143" s="211"/>
      <c r="Z143" s="211"/>
      <c r="AA143" s="211"/>
      <c r="AB143" s="211"/>
      <c r="AC143" s="211"/>
      <c r="AD143" s="211"/>
      <c r="AE143" s="211"/>
      <c r="AF143" s="211"/>
      <c r="AG143" s="211"/>
      <c r="AH143" s="211"/>
      <c r="AI143" s="211"/>
      <c r="AJ143" s="211"/>
      <c r="AK143" s="211"/>
      <c r="AL143" s="211"/>
      <c r="AM143" s="211"/>
      <c r="AN143" s="211"/>
      <c r="AO143" s="211"/>
      <c r="AP143" s="211"/>
      <c r="AQ143" s="211"/>
      <c r="AR143" s="211"/>
      <c r="AS143" s="211"/>
      <c r="AT143" s="211"/>
      <c r="AU143" s="211"/>
      <c r="AV143" s="211"/>
      <c r="AW143" s="211"/>
      <c r="AX143" s="211"/>
      <c r="AY143" s="211"/>
      <c r="AZ143" s="211"/>
      <c r="BA143" s="211"/>
      <c r="BB143" s="211"/>
      <c r="BC143" s="211"/>
      <c r="BD143" s="211"/>
      <c r="BE143" s="211"/>
    </row>
    <row r="144" spans="1:57">
      <c r="A144" s="28"/>
      <c r="B144" s="28"/>
      <c r="C144" s="29"/>
      <c r="D144" s="23"/>
      <c r="E144" s="28"/>
      <c r="F144" s="2"/>
      <c r="G144" s="3"/>
      <c r="H144" s="2"/>
      <c r="I144" s="2"/>
      <c r="J144" s="2"/>
      <c r="K144" s="2"/>
      <c r="L144" s="2"/>
      <c r="M144" s="2"/>
      <c r="N144" s="2"/>
      <c r="O144" s="28"/>
      <c r="P144" s="2"/>
      <c r="Q144" s="2"/>
      <c r="R144" s="2"/>
      <c r="S144" s="3"/>
      <c r="T144" s="3"/>
      <c r="U144" s="3"/>
      <c r="V144" s="2"/>
      <c r="W144" s="2"/>
      <c r="X144" s="2"/>
      <c r="Y144" s="211"/>
      <c r="Z144" s="211"/>
      <c r="AA144" s="211"/>
      <c r="AB144" s="211"/>
      <c r="AC144" s="211"/>
      <c r="AD144" s="211"/>
      <c r="AE144" s="211"/>
      <c r="AF144" s="211"/>
      <c r="AG144" s="211"/>
      <c r="AH144" s="211"/>
      <c r="AI144" s="211"/>
      <c r="AJ144" s="211"/>
      <c r="AK144" s="211"/>
      <c r="AL144" s="211"/>
      <c r="AM144" s="211"/>
      <c r="AN144" s="211"/>
      <c r="AO144" s="211"/>
      <c r="AP144" s="211"/>
      <c r="AQ144" s="211"/>
      <c r="AR144" s="211"/>
      <c r="AS144" s="211"/>
      <c r="AT144" s="211"/>
      <c r="AU144" s="211"/>
      <c r="AV144" s="211"/>
      <c r="AW144" s="211"/>
      <c r="AX144" s="211"/>
      <c r="AY144" s="211"/>
      <c r="AZ144" s="211"/>
      <c r="BA144" s="211"/>
      <c r="BB144" s="211"/>
      <c r="BC144" s="211"/>
      <c r="BD144" s="211"/>
      <c r="BE144" s="211"/>
    </row>
    <row r="145" spans="1:21">
      <c r="B145" s="48" t="s">
        <v>536</v>
      </c>
      <c r="C145" s="48"/>
      <c r="D145" s="49"/>
      <c r="F145" s="12"/>
      <c r="G145" s="212"/>
      <c r="H145" s="211"/>
      <c r="I145" s="211"/>
      <c r="J145" s="211"/>
      <c r="K145" s="211"/>
      <c r="L145" s="211"/>
      <c r="M145" s="211"/>
      <c r="N145" s="211"/>
      <c r="P145" s="211"/>
      <c r="Q145" s="211"/>
      <c r="R145" s="211"/>
      <c r="S145" s="212"/>
      <c r="T145" s="212"/>
      <c r="U145" s="212"/>
    </row>
    <row r="146" spans="1:21" s="1" customFormat="1">
      <c r="A146" s="13"/>
      <c r="B146" s="48" t="s">
        <v>537</v>
      </c>
      <c r="C146" s="48"/>
      <c r="D146" s="50"/>
      <c r="E146" s="13"/>
      <c r="F146" s="13"/>
      <c r="G146" s="7"/>
      <c r="O146" s="13"/>
      <c r="S146" s="7"/>
      <c r="T146" s="7"/>
      <c r="U146" s="7"/>
    </row>
    <row r="147" spans="1:21" s="1" customFormat="1">
      <c r="A147" s="13"/>
      <c r="B147" s="13"/>
      <c r="C147" s="27"/>
      <c r="D147" s="11"/>
      <c r="E147" s="13"/>
      <c r="F147" s="13"/>
      <c r="G147" s="7"/>
      <c r="O147" s="13"/>
      <c r="S147" s="7"/>
      <c r="T147" s="7"/>
      <c r="U147" s="7"/>
    </row>
    <row r="148" spans="1:21" s="1" customFormat="1" ht="18.75">
      <c r="A148" s="13"/>
      <c r="B148" s="51" t="s">
        <v>538</v>
      </c>
      <c r="C148" s="27"/>
      <c r="D148" s="11"/>
      <c r="E148" s="13"/>
      <c r="F148" s="13"/>
      <c r="G148" s="7"/>
      <c r="O148" s="13"/>
      <c r="S148" s="7"/>
      <c r="T148" s="7"/>
      <c r="U148" s="7"/>
    </row>
    <row r="149" spans="1:21" s="1" customFormat="1">
      <c r="A149" s="13"/>
      <c r="B149" s="13"/>
      <c r="C149" s="27"/>
      <c r="D149" s="11"/>
      <c r="E149" s="13"/>
      <c r="F149" s="13"/>
      <c r="G149" s="7"/>
      <c r="O149" s="13"/>
      <c r="S149" s="7"/>
      <c r="T149" s="7"/>
      <c r="U149" s="7"/>
    </row>
    <row r="150" spans="1:21" s="1" customFormat="1" ht="19.5" thickBot="1">
      <c r="A150" s="13"/>
      <c r="B150" s="284" t="s">
        <v>539</v>
      </c>
      <c r="C150" s="284"/>
      <c r="D150" s="284"/>
      <c r="E150" s="41"/>
      <c r="F150" s="208" t="s">
        <v>540</v>
      </c>
      <c r="G150" s="7"/>
      <c r="O150" s="13"/>
      <c r="S150" s="7"/>
      <c r="T150" s="7"/>
      <c r="U150" s="7"/>
    </row>
    <row r="151" spans="1:21" s="1" customFormat="1" ht="18.75">
      <c r="A151" s="13"/>
      <c r="B151" s="208"/>
      <c r="C151" s="208"/>
      <c r="D151" s="208"/>
      <c r="E151" s="154"/>
      <c r="F151" s="208"/>
      <c r="G151" s="7"/>
      <c r="O151" s="13"/>
      <c r="S151" s="7"/>
      <c r="T151" s="7"/>
      <c r="U151" s="7"/>
    </row>
    <row r="152" spans="1:21" s="1" customFormat="1" ht="18.75">
      <c r="A152" s="13"/>
      <c r="B152" s="42"/>
      <c r="C152" s="43"/>
      <c r="D152" s="44"/>
      <c r="E152" s="44"/>
      <c r="F152" s="44"/>
      <c r="G152" s="7"/>
      <c r="O152" s="13"/>
      <c r="S152" s="7"/>
      <c r="T152" s="7"/>
      <c r="U152" s="7"/>
    </row>
    <row r="153" spans="1:21" s="1" customFormat="1" ht="19.5" thickBot="1">
      <c r="A153" s="13"/>
      <c r="B153" s="284" t="s">
        <v>541</v>
      </c>
      <c r="C153" s="284"/>
      <c r="D153" s="284"/>
      <c r="E153" s="41"/>
      <c r="F153" s="208" t="s">
        <v>542</v>
      </c>
      <c r="G153" s="7"/>
      <c r="O153" s="13"/>
      <c r="S153" s="7"/>
      <c r="T153" s="7"/>
      <c r="U153" s="7"/>
    </row>
    <row r="154" spans="1:21" s="1" customFormat="1" ht="18.75">
      <c r="A154" s="13"/>
      <c r="B154" s="208"/>
      <c r="C154" s="208"/>
      <c r="D154" s="208"/>
      <c r="E154" s="154"/>
      <c r="F154" s="208"/>
      <c r="G154" s="7"/>
      <c r="O154" s="13"/>
      <c r="S154" s="7"/>
      <c r="T154" s="7"/>
      <c r="U154" s="7"/>
    </row>
    <row r="155" spans="1:21" s="1" customFormat="1" ht="18.75">
      <c r="A155" s="13"/>
      <c r="B155" s="45"/>
      <c r="C155" s="45"/>
      <c r="D155" s="208"/>
      <c r="E155" s="208"/>
      <c r="F155" s="208"/>
      <c r="G155" s="7"/>
      <c r="O155" s="13"/>
      <c r="S155" s="7"/>
      <c r="T155" s="7"/>
      <c r="U155" s="7"/>
    </row>
    <row r="156" spans="1:21" s="1" customFormat="1" ht="19.5" thickBot="1">
      <c r="A156" s="13"/>
      <c r="B156" s="284" t="s">
        <v>543</v>
      </c>
      <c r="C156" s="284"/>
      <c r="D156" s="284"/>
      <c r="E156" s="41"/>
      <c r="F156" s="208" t="s">
        <v>544</v>
      </c>
      <c r="G156" s="7"/>
      <c r="O156" s="13"/>
      <c r="S156" s="7"/>
      <c r="T156" s="7"/>
      <c r="U156" s="7"/>
    </row>
    <row r="157" spans="1:21" s="1" customFormat="1" ht="18.75">
      <c r="A157" s="13"/>
      <c r="B157" s="208"/>
      <c r="C157" s="208"/>
      <c r="D157" s="208"/>
      <c r="E157" s="154"/>
      <c r="F157" s="208"/>
      <c r="G157" s="7"/>
      <c r="O157" s="13"/>
      <c r="S157" s="7"/>
      <c r="T157" s="7"/>
      <c r="U157" s="7"/>
    </row>
    <row r="158" spans="1:21" s="1" customFormat="1" ht="18.75">
      <c r="A158" s="13"/>
      <c r="B158" s="42"/>
      <c r="C158" s="43"/>
      <c r="D158" s="44"/>
      <c r="E158" s="44"/>
      <c r="F158" s="44"/>
      <c r="G158" s="7"/>
      <c r="O158" s="13"/>
      <c r="S158" s="7"/>
      <c r="T158" s="7"/>
      <c r="U158" s="7"/>
    </row>
    <row r="159" spans="1:21" s="1" customFormat="1" ht="19.5" thickBot="1">
      <c r="A159" s="13"/>
      <c r="B159" s="284" t="s">
        <v>545</v>
      </c>
      <c r="C159" s="284"/>
      <c r="D159" s="284"/>
      <c r="E159" s="41"/>
      <c r="F159" s="208" t="s">
        <v>546</v>
      </c>
      <c r="G159" s="7"/>
      <c r="O159" s="13"/>
      <c r="S159" s="7"/>
      <c r="T159" s="7"/>
      <c r="U159" s="7"/>
    </row>
    <row r="160" spans="1:21" s="1" customFormat="1" ht="18.75">
      <c r="A160" s="13"/>
      <c r="B160" s="208"/>
      <c r="C160" s="208"/>
      <c r="D160" s="208"/>
      <c r="E160" s="154"/>
      <c r="F160" s="208"/>
      <c r="G160" s="7"/>
      <c r="O160" s="13"/>
      <c r="S160" s="7"/>
      <c r="T160" s="7"/>
      <c r="U160" s="7"/>
    </row>
    <row r="161" spans="1:21" s="1" customFormat="1" ht="18.75">
      <c r="A161" s="13"/>
      <c r="B161" s="45"/>
      <c r="C161" s="45"/>
      <c r="D161" s="208"/>
      <c r="E161" s="208"/>
      <c r="F161" s="208"/>
      <c r="G161" s="7"/>
      <c r="O161" s="13"/>
      <c r="S161" s="7"/>
      <c r="T161" s="7"/>
      <c r="U161" s="7"/>
    </row>
    <row r="162" spans="1:21" s="1" customFormat="1" ht="19.5" thickBot="1">
      <c r="A162" s="13"/>
      <c r="B162" s="284" t="s">
        <v>547</v>
      </c>
      <c r="C162" s="284"/>
      <c r="D162" s="284"/>
      <c r="E162" s="41"/>
      <c r="F162" s="208" t="s">
        <v>548</v>
      </c>
      <c r="G162" s="7"/>
      <c r="O162" s="13"/>
      <c r="S162" s="7"/>
      <c r="T162" s="7"/>
      <c r="U162" s="7"/>
    </row>
    <row r="163" spans="1:21" s="1" customFormat="1" ht="18.75">
      <c r="A163" s="13"/>
      <c r="B163" s="45"/>
      <c r="C163" s="45"/>
      <c r="D163" s="208"/>
      <c r="E163" s="208"/>
      <c r="F163" s="208"/>
      <c r="G163" s="7"/>
      <c r="O163" s="13"/>
      <c r="S163" s="7"/>
      <c r="T163" s="7"/>
      <c r="U163" s="7"/>
    </row>
    <row r="164" spans="1:21" s="1" customFormat="1" ht="18.75">
      <c r="A164" s="13"/>
      <c r="B164" s="45"/>
      <c r="C164" s="45"/>
      <c r="D164" s="208"/>
      <c r="E164" s="208"/>
      <c r="F164" s="208"/>
      <c r="G164" s="7"/>
      <c r="O164" s="13"/>
      <c r="S164" s="7"/>
      <c r="T164" s="7"/>
      <c r="U164" s="7"/>
    </row>
    <row r="165" spans="1:21" s="1" customFormat="1" ht="19.5" thickBot="1">
      <c r="A165" s="13"/>
      <c r="B165" s="284" t="s">
        <v>549</v>
      </c>
      <c r="C165" s="284"/>
      <c r="D165" s="284"/>
      <c r="E165" s="41"/>
      <c r="F165" s="208" t="s">
        <v>568</v>
      </c>
      <c r="G165" s="7"/>
      <c r="O165" s="13"/>
      <c r="S165" s="7"/>
      <c r="T165" s="7"/>
      <c r="U165" s="7"/>
    </row>
    <row r="166" spans="1:21" s="1" customFormat="1" ht="18.75">
      <c r="A166" s="13"/>
      <c r="B166" s="45"/>
      <c r="C166" s="45"/>
      <c r="D166" s="208"/>
      <c r="E166" s="208"/>
      <c r="F166" s="208"/>
      <c r="G166" s="7"/>
      <c r="O166" s="13"/>
      <c r="S166" s="7"/>
      <c r="T166" s="7"/>
      <c r="U166" s="7"/>
    </row>
    <row r="167" spans="1:21" s="1" customFormat="1" ht="18.75">
      <c r="A167" s="13"/>
      <c r="B167" s="45"/>
      <c r="C167" s="45"/>
      <c r="D167" s="208"/>
      <c r="E167" s="208"/>
      <c r="F167" s="208"/>
      <c r="G167" s="7"/>
      <c r="O167" s="13"/>
      <c r="S167" s="7"/>
      <c r="T167" s="7"/>
      <c r="U167" s="7"/>
    </row>
    <row r="168" spans="1:21" s="1" customFormat="1" ht="19.5" thickBot="1">
      <c r="A168" s="13"/>
      <c r="B168" s="284" t="s">
        <v>549</v>
      </c>
      <c r="C168" s="284"/>
      <c r="D168" s="284"/>
      <c r="E168" s="41"/>
      <c r="F168" s="208" t="s">
        <v>550</v>
      </c>
      <c r="G168" s="284"/>
      <c r="H168" s="284"/>
      <c r="I168" s="284"/>
      <c r="O168" s="13"/>
      <c r="S168" s="7"/>
      <c r="T168" s="7"/>
      <c r="U168" s="7"/>
    </row>
    <row r="169" spans="1:21" s="1" customFormat="1" ht="18.75">
      <c r="A169" s="13"/>
      <c r="B169" s="208"/>
      <c r="C169" s="208"/>
      <c r="D169" s="208"/>
      <c r="E169" s="208"/>
      <c r="F169" s="208"/>
      <c r="G169" s="7"/>
      <c r="O169" s="13"/>
      <c r="S169" s="7"/>
      <c r="T169" s="7"/>
      <c r="U169" s="7"/>
    </row>
    <row r="170" spans="1:21" s="1" customFormat="1" ht="18.75">
      <c r="A170" s="13"/>
      <c r="B170" s="208"/>
      <c r="C170" s="208"/>
      <c r="D170" s="208"/>
      <c r="E170" s="208"/>
      <c r="F170" s="208"/>
      <c r="G170" s="7"/>
      <c r="O170" s="13"/>
      <c r="S170" s="7"/>
      <c r="T170" s="7"/>
      <c r="U170" s="7"/>
    </row>
    <row r="171" spans="1:21" s="1" customFormat="1" ht="19.5" thickBot="1">
      <c r="A171" s="13"/>
      <c r="B171" s="284" t="s">
        <v>551</v>
      </c>
      <c r="C171" s="284"/>
      <c r="D171" s="284"/>
      <c r="E171" s="41"/>
      <c r="F171" s="208" t="s">
        <v>552</v>
      </c>
      <c r="G171" s="7"/>
      <c r="O171" s="13"/>
      <c r="S171" s="7"/>
      <c r="T171" s="7"/>
      <c r="U171" s="7"/>
    </row>
    <row r="172" spans="1:21" ht="18.75">
      <c r="B172" s="208"/>
      <c r="C172" s="208"/>
      <c r="D172" s="208"/>
      <c r="E172" s="208"/>
      <c r="F172" s="208"/>
      <c r="G172" s="212"/>
      <c r="H172" s="211"/>
      <c r="I172" s="211"/>
      <c r="J172" s="211"/>
      <c r="K172" s="211"/>
      <c r="L172" s="211"/>
      <c r="M172" s="211"/>
      <c r="N172" s="211"/>
      <c r="P172" s="211"/>
      <c r="Q172" s="211"/>
      <c r="R172" s="211"/>
      <c r="S172" s="212"/>
      <c r="T172" s="212"/>
      <c r="U172" s="212"/>
    </row>
    <row r="173" spans="1:21" ht="18.75">
      <c r="B173" s="208"/>
      <c r="C173" s="208"/>
      <c r="D173" s="208"/>
      <c r="E173" s="208"/>
      <c r="F173" s="208"/>
      <c r="G173" s="212"/>
      <c r="H173" s="211"/>
      <c r="I173" s="211"/>
      <c r="J173" s="211"/>
      <c r="K173" s="211"/>
      <c r="L173" s="211"/>
      <c r="M173" s="211"/>
      <c r="N173" s="211"/>
      <c r="P173" s="211"/>
      <c r="Q173" s="211"/>
      <c r="R173" s="211"/>
      <c r="S173" s="212"/>
      <c r="T173" s="212"/>
      <c r="U173" s="212"/>
    </row>
    <row r="174" spans="1:21" ht="19.5" thickBot="1">
      <c r="B174" s="284" t="s">
        <v>553</v>
      </c>
      <c r="C174" s="284"/>
      <c r="D174" s="284"/>
      <c r="E174" s="41"/>
      <c r="F174" s="208" t="s">
        <v>554</v>
      </c>
      <c r="G174" s="212"/>
      <c r="H174" s="211"/>
      <c r="I174" s="211"/>
      <c r="J174" s="211"/>
      <c r="K174" s="211"/>
      <c r="L174" s="211"/>
      <c r="M174" s="211"/>
      <c r="N174" s="211"/>
      <c r="P174" s="211"/>
      <c r="Q174" s="211"/>
      <c r="R174" s="211"/>
      <c r="S174" s="212"/>
      <c r="T174" s="212"/>
      <c r="U174" s="212"/>
    </row>
    <row r="175" spans="1:21" ht="18.75">
      <c r="B175" s="208"/>
      <c r="C175" s="208"/>
      <c r="D175" s="208"/>
      <c r="E175" s="208"/>
      <c r="F175" s="208"/>
      <c r="G175" s="212"/>
      <c r="H175" s="211"/>
      <c r="I175" s="211"/>
      <c r="J175" s="211"/>
      <c r="K175" s="211"/>
      <c r="L175" s="211"/>
      <c r="M175" s="211"/>
      <c r="N175" s="211"/>
      <c r="P175" s="211"/>
      <c r="Q175" s="211"/>
      <c r="R175" s="211"/>
      <c r="S175" s="212"/>
      <c r="T175" s="212"/>
      <c r="U175" s="212"/>
    </row>
    <row r="176" spans="1:21" ht="18.75">
      <c r="B176" s="208"/>
      <c r="C176" s="208"/>
      <c r="D176" s="208"/>
      <c r="E176" s="208"/>
      <c r="F176" s="208"/>
      <c r="G176" s="212"/>
      <c r="H176" s="211"/>
      <c r="I176" s="211"/>
      <c r="J176" s="211"/>
      <c r="K176" s="211"/>
      <c r="L176" s="211"/>
      <c r="M176" s="211"/>
      <c r="N176" s="211"/>
      <c r="P176" s="211"/>
      <c r="Q176" s="211"/>
      <c r="R176" s="211"/>
      <c r="S176" s="212"/>
      <c r="T176" s="212"/>
      <c r="U176" s="212"/>
    </row>
    <row r="177" spans="1:21" ht="19.5" thickBot="1">
      <c r="B177" s="284" t="s">
        <v>553</v>
      </c>
      <c r="C177" s="284"/>
      <c r="D177" s="284"/>
      <c r="E177" s="41"/>
      <c r="F177" s="208" t="s">
        <v>555</v>
      </c>
      <c r="G177" s="212"/>
      <c r="H177" s="211"/>
      <c r="I177" s="211"/>
      <c r="J177" s="211"/>
      <c r="K177" s="211"/>
      <c r="L177" s="211"/>
      <c r="M177" s="211"/>
      <c r="N177" s="211"/>
      <c r="P177" s="211"/>
      <c r="Q177" s="211"/>
      <c r="R177" s="211"/>
      <c r="S177" s="212"/>
      <c r="T177" s="212"/>
      <c r="U177" s="212"/>
    </row>
    <row r="178" spans="1:21" ht="18.75">
      <c r="B178" s="208"/>
      <c r="C178" s="208"/>
      <c r="D178" s="208"/>
      <c r="E178" s="208"/>
      <c r="F178" s="208"/>
      <c r="G178" s="212"/>
      <c r="H178" s="211"/>
      <c r="I178" s="211"/>
      <c r="J178" s="211"/>
      <c r="K178" s="211"/>
      <c r="L178" s="211"/>
      <c r="M178" s="211"/>
      <c r="N178" s="211"/>
      <c r="P178" s="211"/>
      <c r="Q178" s="211"/>
      <c r="R178" s="211"/>
      <c r="S178" s="212"/>
      <c r="T178" s="212"/>
      <c r="U178" s="212"/>
    </row>
    <row r="179" spans="1:21" ht="18.75">
      <c r="B179" s="208"/>
      <c r="C179" s="208"/>
      <c r="D179" s="208"/>
      <c r="E179" s="208"/>
      <c r="F179" s="208"/>
      <c r="G179" s="212"/>
      <c r="H179" s="211"/>
      <c r="I179" s="211"/>
      <c r="J179" s="211"/>
      <c r="K179" s="211"/>
      <c r="L179" s="211"/>
      <c r="M179" s="211"/>
      <c r="N179" s="211"/>
      <c r="P179" s="211"/>
      <c r="Q179" s="211"/>
      <c r="R179" s="211"/>
      <c r="S179" s="212"/>
      <c r="T179" s="212"/>
      <c r="U179" s="212"/>
    </row>
    <row r="180" spans="1:21" ht="19.5" thickBot="1">
      <c r="B180" s="284" t="s">
        <v>556</v>
      </c>
      <c r="C180" s="284"/>
      <c r="D180" s="284"/>
      <c r="E180" s="41"/>
      <c r="F180" s="208" t="s">
        <v>557</v>
      </c>
      <c r="G180" s="212"/>
      <c r="H180" s="211"/>
      <c r="I180" s="211"/>
      <c r="J180" s="211"/>
      <c r="K180" s="211"/>
      <c r="L180" s="211"/>
      <c r="M180" s="211"/>
      <c r="N180" s="211"/>
      <c r="P180" s="211"/>
      <c r="Q180" s="211"/>
      <c r="R180" s="211"/>
      <c r="S180" s="212"/>
      <c r="T180" s="212"/>
      <c r="U180" s="212"/>
    </row>
    <row r="181" spans="1:21" ht="18.75">
      <c r="A181" s="211"/>
      <c r="B181" s="208"/>
      <c r="C181" s="208"/>
      <c r="D181" s="208"/>
      <c r="E181" s="208"/>
      <c r="F181" s="208"/>
      <c r="G181" s="212"/>
      <c r="H181" s="211"/>
      <c r="I181" s="211"/>
      <c r="J181" s="211"/>
      <c r="K181" s="211"/>
      <c r="L181" s="211"/>
      <c r="M181" s="211"/>
      <c r="N181" s="211"/>
      <c r="P181" s="211"/>
      <c r="Q181" s="211"/>
      <c r="R181" s="211"/>
      <c r="S181" s="212"/>
      <c r="T181" s="212"/>
      <c r="U181" s="211"/>
    </row>
    <row r="182" spans="1:21" ht="18.75">
      <c r="A182" s="211"/>
      <c r="B182" s="208"/>
      <c r="C182" s="208"/>
      <c r="D182" s="208"/>
      <c r="E182" s="208"/>
      <c r="F182" s="208"/>
      <c r="G182" s="212"/>
      <c r="H182" s="211"/>
      <c r="I182" s="211"/>
      <c r="J182" s="211"/>
      <c r="K182" s="211"/>
      <c r="L182" s="211"/>
      <c r="M182" s="211"/>
      <c r="N182" s="211"/>
      <c r="P182" s="211"/>
      <c r="Q182" s="211"/>
      <c r="R182" s="211"/>
      <c r="S182" s="212"/>
      <c r="T182" s="212"/>
      <c r="U182" s="211"/>
    </row>
    <row r="183" spans="1:21" ht="19.5" thickBot="1">
      <c r="A183" s="211"/>
      <c r="B183" s="284" t="s">
        <v>558</v>
      </c>
      <c r="C183" s="284"/>
      <c r="D183" s="284"/>
      <c r="E183" s="41"/>
      <c r="F183" s="208" t="s">
        <v>559</v>
      </c>
      <c r="G183" s="212"/>
      <c r="H183" s="211"/>
      <c r="I183" s="211"/>
      <c r="J183" s="211"/>
      <c r="K183" s="211"/>
      <c r="L183" s="211"/>
      <c r="M183" s="211"/>
      <c r="N183" s="211"/>
      <c r="P183" s="211"/>
      <c r="Q183" s="211"/>
      <c r="R183" s="211"/>
      <c r="S183" s="212"/>
      <c r="T183" s="212"/>
      <c r="U183" s="211"/>
    </row>
    <row r="184" spans="1:21" ht="18.75">
      <c r="A184" s="211"/>
      <c r="B184" s="208"/>
      <c r="C184" s="208"/>
      <c r="D184" s="208"/>
      <c r="E184" s="208"/>
      <c r="F184" s="208"/>
      <c r="G184" s="212"/>
      <c r="H184" s="211"/>
      <c r="I184" s="211"/>
      <c r="J184" s="211"/>
      <c r="K184" s="211"/>
      <c r="L184" s="211"/>
      <c r="M184" s="211"/>
      <c r="N184" s="211"/>
      <c r="P184" s="211"/>
      <c r="Q184" s="211"/>
      <c r="R184" s="211"/>
      <c r="S184" s="212"/>
      <c r="T184" s="212"/>
      <c r="U184" s="211"/>
    </row>
    <row r="185" spans="1:21" ht="18.75">
      <c r="A185" s="211"/>
      <c r="B185" s="208"/>
      <c r="C185" s="208"/>
      <c r="D185" s="208"/>
      <c r="E185" s="208"/>
      <c r="F185" s="208"/>
      <c r="G185" s="212"/>
      <c r="H185" s="211"/>
      <c r="I185" s="211"/>
      <c r="J185" s="211"/>
      <c r="K185" s="211"/>
      <c r="L185" s="211"/>
      <c r="M185" s="211"/>
      <c r="N185" s="211"/>
      <c r="P185" s="211"/>
      <c r="Q185" s="211"/>
      <c r="R185" s="211"/>
      <c r="S185" s="212"/>
      <c r="T185" s="212"/>
      <c r="U185" s="211"/>
    </row>
    <row r="186" spans="1:21" ht="19.5" thickBot="1">
      <c r="A186" s="211"/>
      <c r="B186" s="284" t="s">
        <v>558</v>
      </c>
      <c r="C186" s="284"/>
      <c r="D186" s="284"/>
      <c r="E186" s="41"/>
      <c r="F186" s="208" t="s">
        <v>560</v>
      </c>
      <c r="G186" s="212"/>
      <c r="H186" s="211"/>
      <c r="I186" s="211"/>
      <c r="J186" s="211"/>
      <c r="K186" s="211"/>
      <c r="L186" s="211"/>
      <c r="M186" s="211"/>
      <c r="N186" s="211"/>
      <c r="P186" s="211"/>
      <c r="Q186" s="211"/>
      <c r="R186" s="211"/>
      <c r="S186" s="212"/>
      <c r="T186" s="212"/>
      <c r="U186" s="211"/>
    </row>
    <row r="187" spans="1:21" ht="18.75">
      <c r="A187" s="211"/>
      <c r="B187" s="208"/>
      <c r="C187" s="208"/>
      <c r="D187" s="208"/>
      <c r="E187" s="208"/>
      <c r="F187" s="208"/>
      <c r="G187" s="212"/>
      <c r="H187" s="211"/>
      <c r="I187" s="211"/>
      <c r="J187" s="211"/>
      <c r="K187" s="211"/>
      <c r="L187" s="211"/>
      <c r="M187" s="211"/>
      <c r="N187" s="211"/>
      <c r="P187" s="211"/>
      <c r="Q187" s="211"/>
      <c r="R187" s="211"/>
      <c r="S187" s="212"/>
      <c r="T187" s="212"/>
      <c r="U187" s="211"/>
    </row>
    <row r="188" spans="1:21" ht="18.75">
      <c r="A188" s="211"/>
      <c r="B188" s="208"/>
      <c r="C188" s="208"/>
      <c r="D188" s="208"/>
      <c r="E188" s="208"/>
      <c r="F188" s="208"/>
      <c r="G188" s="212"/>
      <c r="H188" s="211"/>
      <c r="I188" s="211"/>
      <c r="J188" s="211"/>
      <c r="K188" s="211"/>
      <c r="L188" s="211"/>
      <c r="M188" s="211"/>
      <c r="N188" s="211"/>
      <c r="P188" s="211"/>
      <c r="Q188" s="211"/>
      <c r="R188" s="211"/>
      <c r="S188" s="212"/>
      <c r="T188" s="212"/>
      <c r="U188" s="211"/>
    </row>
    <row r="189" spans="1:21" ht="19.5" thickBot="1">
      <c r="A189" s="211"/>
      <c r="B189" s="284" t="s">
        <v>561</v>
      </c>
      <c r="C189" s="284"/>
      <c r="D189" s="284"/>
      <c r="E189" s="41"/>
      <c r="F189" s="208" t="s">
        <v>562</v>
      </c>
      <c r="G189" s="212"/>
      <c r="H189" s="211"/>
      <c r="I189" s="211"/>
      <c r="J189" s="211"/>
      <c r="K189" s="211"/>
      <c r="L189" s="211"/>
      <c r="M189" s="211"/>
      <c r="N189" s="211"/>
      <c r="P189" s="211"/>
      <c r="Q189" s="211"/>
      <c r="R189" s="211"/>
      <c r="S189" s="212"/>
      <c r="T189" s="212"/>
      <c r="U189" s="211"/>
    </row>
    <row r="190" spans="1:21" ht="18.75">
      <c r="A190" s="211"/>
      <c r="B190" s="208"/>
      <c r="C190" s="208"/>
      <c r="D190" s="208"/>
      <c r="E190" s="208"/>
      <c r="F190" s="208"/>
      <c r="G190" s="212"/>
      <c r="H190" s="211"/>
      <c r="I190" s="211"/>
      <c r="J190" s="211"/>
      <c r="K190" s="211"/>
      <c r="L190" s="211"/>
      <c r="M190" s="211"/>
      <c r="N190" s="211"/>
      <c r="P190" s="211"/>
      <c r="Q190" s="211"/>
      <c r="R190" s="211"/>
      <c r="S190" s="212"/>
      <c r="T190" s="212"/>
      <c r="U190" s="211"/>
    </row>
    <row r="191" spans="1:21" ht="18.75">
      <c r="A191" s="211"/>
      <c r="B191" s="208"/>
      <c r="C191" s="208"/>
      <c r="D191" s="208"/>
      <c r="E191" s="208"/>
      <c r="F191" s="208"/>
      <c r="G191" s="212"/>
      <c r="H191" s="211"/>
      <c r="I191" s="211"/>
      <c r="J191" s="211"/>
      <c r="K191" s="211"/>
      <c r="L191" s="211"/>
      <c r="M191" s="211"/>
      <c r="N191" s="211"/>
      <c r="P191" s="211"/>
      <c r="Q191" s="211"/>
      <c r="R191" s="211"/>
      <c r="S191" s="212"/>
      <c r="T191" s="212"/>
      <c r="U191" s="211"/>
    </row>
    <row r="192" spans="1:21" ht="19.5" thickBot="1">
      <c r="A192" s="211"/>
      <c r="B192" s="284" t="s">
        <v>563</v>
      </c>
      <c r="C192" s="284"/>
      <c r="D192" s="284"/>
      <c r="E192" s="41"/>
      <c r="F192" s="208" t="s">
        <v>564</v>
      </c>
      <c r="G192" s="212"/>
      <c r="H192" s="211"/>
      <c r="I192" s="211"/>
      <c r="J192" s="211"/>
      <c r="K192" s="211"/>
      <c r="L192" s="211"/>
      <c r="M192" s="211"/>
      <c r="N192" s="211"/>
      <c r="P192" s="211"/>
      <c r="Q192" s="211"/>
      <c r="R192" s="211"/>
      <c r="S192" s="212"/>
      <c r="T192" s="212"/>
      <c r="U192" s="211"/>
    </row>
    <row r="193" spans="1:21" ht="18.75">
      <c r="A193" s="211"/>
      <c r="B193" s="208"/>
      <c r="C193" s="208"/>
      <c r="D193" s="208"/>
      <c r="E193" s="208"/>
      <c r="F193" s="208"/>
      <c r="G193" s="212"/>
      <c r="H193" s="211"/>
      <c r="I193" s="211"/>
      <c r="J193" s="211"/>
      <c r="K193" s="211"/>
      <c r="L193" s="211"/>
      <c r="M193" s="211"/>
      <c r="N193" s="211"/>
      <c r="P193" s="211"/>
      <c r="Q193" s="211"/>
      <c r="R193" s="211"/>
      <c r="S193" s="212"/>
      <c r="T193" s="212"/>
      <c r="U193" s="211"/>
    </row>
    <row r="194" spans="1:21" ht="18.75">
      <c r="A194" s="211"/>
      <c r="B194" s="208"/>
      <c r="C194" s="208"/>
      <c r="D194" s="208"/>
      <c r="E194" s="208"/>
      <c r="F194" s="208"/>
      <c r="G194" s="212"/>
      <c r="H194" s="211"/>
      <c r="I194" s="211"/>
      <c r="J194" s="211"/>
      <c r="K194" s="211"/>
      <c r="L194" s="211"/>
      <c r="M194" s="211"/>
      <c r="N194" s="211"/>
      <c r="P194" s="211"/>
      <c r="Q194" s="211"/>
      <c r="R194" s="211"/>
      <c r="S194" s="212"/>
      <c r="T194" s="212"/>
      <c r="U194" s="211"/>
    </row>
    <row r="195" spans="1:21" ht="19.5" thickBot="1">
      <c r="A195" s="211"/>
      <c r="B195" s="284" t="s">
        <v>563</v>
      </c>
      <c r="C195" s="284"/>
      <c r="D195" s="284"/>
      <c r="E195" s="41"/>
      <c r="F195" s="208" t="s">
        <v>565</v>
      </c>
      <c r="G195" s="212"/>
      <c r="H195" s="211"/>
      <c r="I195" s="211"/>
      <c r="J195" s="211"/>
      <c r="K195" s="211"/>
      <c r="L195" s="211"/>
      <c r="M195" s="211"/>
      <c r="N195" s="211"/>
      <c r="P195" s="211"/>
      <c r="Q195" s="211"/>
      <c r="R195" s="211"/>
      <c r="S195" s="212"/>
      <c r="T195" s="212"/>
      <c r="U195" s="211"/>
    </row>
    <row r="196" spans="1:21">
      <c r="A196" s="211"/>
      <c r="F196" s="211"/>
      <c r="G196" s="212"/>
      <c r="H196" s="211"/>
      <c r="I196" s="211"/>
      <c r="J196" s="211"/>
      <c r="K196" s="211"/>
      <c r="L196" s="211"/>
      <c r="M196" s="211"/>
      <c r="N196" s="211"/>
      <c r="P196" s="211"/>
      <c r="Q196" s="211"/>
      <c r="R196" s="211"/>
      <c r="S196" s="212"/>
      <c r="T196" s="212"/>
      <c r="U196" s="211"/>
    </row>
    <row r="197" spans="1:21">
      <c r="F197" s="211"/>
      <c r="G197" s="212"/>
      <c r="H197" s="211"/>
      <c r="I197" s="211"/>
      <c r="J197" s="211"/>
      <c r="K197" s="211"/>
      <c r="L197" s="211"/>
      <c r="M197" s="211"/>
      <c r="N197" s="211"/>
      <c r="P197" s="211"/>
      <c r="Q197" s="211"/>
      <c r="R197" s="211"/>
      <c r="S197" s="212"/>
      <c r="T197" s="212"/>
      <c r="U197" s="212"/>
    </row>
  </sheetData>
  <mergeCells count="25">
    <mergeCell ref="A109:X109"/>
    <mergeCell ref="A4:X4"/>
    <mergeCell ref="A8:X8"/>
    <mergeCell ref="A95:C95"/>
    <mergeCell ref="A96:X96"/>
    <mergeCell ref="A108:C108"/>
    <mergeCell ref="A142:C142"/>
    <mergeCell ref="A143:C143"/>
    <mergeCell ref="B150:D150"/>
    <mergeCell ref="B153:D153"/>
    <mergeCell ref="B156:D156"/>
    <mergeCell ref="B189:D189"/>
    <mergeCell ref="B192:D192"/>
    <mergeCell ref="B195:D195"/>
    <mergeCell ref="B159:D159"/>
    <mergeCell ref="B162:D162"/>
    <mergeCell ref="B168:D168"/>
    <mergeCell ref="B171:D171"/>
    <mergeCell ref="B174:D174"/>
    <mergeCell ref="B177:D177"/>
    <mergeCell ref="G168:I168"/>
    <mergeCell ref="B165:D165"/>
    <mergeCell ref="B180:D180"/>
    <mergeCell ref="B183:D183"/>
    <mergeCell ref="B186:D186"/>
  </mergeCells>
  <pageMargins left="0.7" right="0.7" top="0.75" bottom="0.75" header="0.3" footer="0.3"/>
  <pageSetup paperSize="8" scale="40" fitToHeight="0" orientation="landscape" r:id="rId1"/>
  <colBreaks count="1" manualBreakCount="1">
    <brk id="2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81"/>
  <sheetViews>
    <sheetView tabSelected="1" view="pageBreakPreview" topLeftCell="G1" zoomScale="55" zoomScaleNormal="75" zoomScaleSheetLayoutView="55" workbookViewId="0">
      <selection activeCell="Q4" sqref="Q4"/>
    </sheetView>
  </sheetViews>
  <sheetFormatPr defaultColWidth="9.140625" defaultRowHeight="15.75"/>
  <cols>
    <col min="1" max="1" width="14.5703125" style="179" customWidth="1"/>
    <col min="2" max="2" width="42.85546875" style="12" customWidth="1"/>
    <col min="3" max="3" width="61.85546875" style="26" customWidth="1"/>
    <col min="4" max="4" width="53.28515625" style="22" customWidth="1"/>
    <col min="5" max="5" width="53.42578125" style="12" customWidth="1"/>
    <col min="6" max="6" width="59.5703125" style="5" customWidth="1"/>
    <col min="7" max="7" width="13.42578125" style="6" customWidth="1"/>
    <col min="8" max="8" width="16" style="5" customWidth="1"/>
    <col min="9" max="9" width="19.85546875" style="5" customWidth="1"/>
    <col min="10" max="10" width="19.140625" style="5" customWidth="1"/>
    <col min="11" max="11" width="29" style="5" customWidth="1"/>
    <col min="12" max="12" width="31" style="5" customWidth="1"/>
    <col min="13" max="13" width="16.85546875" style="5" customWidth="1"/>
    <col min="14" max="14" width="21.42578125" style="9" customWidth="1"/>
    <col min="15" max="15" width="31" style="12" customWidth="1"/>
    <col min="16" max="16" width="9.85546875" style="5" customWidth="1"/>
    <col min="17" max="17" width="17.5703125" style="5" customWidth="1"/>
    <col min="18" max="18" width="20.28515625" style="5" customWidth="1"/>
    <col min="19" max="19" width="21.85546875" style="6" customWidth="1"/>
    <col min="20" max="20" width="29.7109375" style="8" customWidth="1"/>
    <col min="21" max="21" width="26.28515625" style="6" customWidth="1"/>
    <col min="22" max="22" width="11.140625" style="5" customWidth="1"/>
    <col min="23" max="23" width="13.85546875" style="5" customWidth="1"/>
    <col min="24" max="24" width="37" style="157" customWidth="1"/>
    <col min="25" max="25" width="13.5703125" style="5" customWidth="1"/>
    <col min="26" max="26" width="12.5703125" style="5" customWidth="1"/>
    <col min="27" max="16384" width="9.140625" style="5"/>
  </cols>
  <sheetData>
    <row r="1" spans="1:64" ht="33.75" customHeight="1">
      <c r="F1" s="211"/>
      <c r="G1" s="212"/>
      <c r="H1" s="211"/>
      <c r="I1" s="211"/>
      <c r="J1" s="211"/>
      <c r="K1" s="211"/>
      <c r="L1" s="211"/>
      <c r="M1" s="211"/>
      <c r="N1" s="211"/>
      <c r="P1" s="211"/>
      <c r="Q1" s="211"/>
      <c r="R1" s="211"/>
      <c r="S1" s="212"/>
      <c r="T1" s="212"/>
      <c r="U1" s="212"/>
      <c r="V1" s="211"/>
      <c r="W1" s="211"/>
      <c r="X1" s="217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  <c r="AV1" s="211"/>
      <c r="AW1" s="211"/>
      <c r="AX1" s="211"/>
      <c r="AY1" s="211"/>
      <c r="AZ1" s="211"/>
      <c r="BA1" s="211"/>
      <c r="BB1" s="211"/>
      <c r="BC1" s="211"/>
      <c r="BD1" s="211"/>
      <c r="BE1" s="211"/>
      <c r="BF1" s="211"/>
      <c r="BG1" s="211"/>
      <c r="BH1" s="211"/>
      <c r="BI1" s="211"/>
      <c r="BJ1" s="211"/>
      <c r="BK1" s="211"/>
      <c r="BL1" s="211"/>
    </row>
    <row r="2" spans="1:64" ht="18.75">
      <c r="F2" s="211"/>
      <c r="G2" s="212"/>
      <c r="H2" s="211"/>
      <c r="I2" s="211"/>
      <c r="J2" s="211"/>
      <c r="K2" s="211"/>
      <c r="L2" s="211"/>
      <c r="M2" s="211"/>
      <c r="N2" s="211"/>
      <c r="P2" s="211"/>
      <c r="Q2" s="211"/>
      <c r="R2" s="211"/>
      <c r="S2" s="51" t="s">
        <v>569</v>
      </c>
      <c r="T2" s="204"/>
      <c r="U2" s="204"/>
      <c r="V2" s="204"/>
      <c r="W2" s="205"/>
      <c r="X2" s="217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  <c r="AV2" s="211"/>
      <c r="AW2" s="211"/>
      <c r="AX2" s="211"/>
      <c r="AY2" s="211"/>
      <c r="AZ2" s="211"/>
      <c r="BA2" s="211"/>
      <c r="BB2" s="211"/>
      <c r="BC2" s="211"/>
      <c r="BD2" s="211"/>
      <c r="BE2" s="211"/>
      <c r="BF2" s="211"/>
      <c r="BG2" s="211"/>
      <c r="BH2" s="211"/>
      <c r="BI2" s="211"/>
      <c r="BJ2" s="211"/>
      <c r="BK2" s="211"/>
      <c r="BL2" s="211"/>
    </row>
    <row r="3" spans="1:64" ht="32.25" customHeight="1">
      <c r="F3" s="211"/>
      <c r="G3" s="212"/>
      <c r="H3" s="211"/>
      <c r="I3" s="211"/>
      <c r="J3" s="211"/>
      <c r="K3" s="211"/>
      <c r="L3" s="211"/>
      <c r="M3" s="211"/>
      <c r="N3" s="211"/>
      <c r="P3" s="211"/>
      <c r="Q3" s="211"/>
      <c r="R3" s="211"/>
      <c r="S3" s="295" t="s">
        <v>635</v>
      </c>
      <c r="T3" s="296"/>
      <c r="U3" s="296"/>
      <c r="V3" s="296"/>
      <c r="W3" s="296"/>
      <c r="X3" s="217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  <c r="AV3" s="211"/>
      <c r="AW3" s="211"/>
      <c r="AX3" s="211"/>
      <c r="AY3" s="211"/>
      <c r="AZ3" s="211"/>
      <c r="BA3" s="211"/>
      <c r="BB3" s="211"/>
      <c r="BC3" s="211"/>
      <c r="BD3" s="211"/>
      <c r="BE3" s="211"/>
      <c r="BF3" s="211"/>
      <c r="BG3" s="211"/>
      <c r="BH3" s="211"/>
      <c r="BI3" s="211"/>
      <c r="BJ3" s="211"/>
      <c r="BK3" s="211"/>
      <c r="BL3" s="211"/>
    </row>
    <row r="4" spans="1:64" ht="32.25" customHeight="1">
      <c r="F4" s="211"/>
      <c r="G4" s="212"/>
      <c r="H4" s="211"/>
      <c r="I4" s="211"/>
      <c r="J4" s="211"/>
      <c r="K4" s="211"/>
      <c r="L4" s="211"/>
      <c r="M4" s="211"/>
      <c r="N4" s="211"/>
      <c r="P4" s="211"/>
      <c r="Q4" s="211"/>
      <c r="R4" s="211"/>
      <c r="S4" s="158"/>
      <c r="T4" s="160"/>
      <c r="U4" s="160"/>
      <c r="V4" s="159"/>
      <c r="W4" s="159"/>
      <c r="X4" s="217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11"/>
      <c r="AT4" s="211"/>
      <c r="AU4" s="211"/>
      <c r="AV4" s="211"/>
      <c r="AW4" s="211"/>
      <c r="AX4" s="211"/>
      <c r="AY4" s="211"/>
      <c r="AZ4" s="211"/>
      <c r="BA4" s="211"/>
      <c r="BB4" s="211"/>
      <c r="BC4" s="211"/>
      <c r="BD4" s="211"/>
      <c r="BE4" s="211"/>
      <c r="BF4" s="211"/>
      <c r="BG4" s="211"/>
      <c r="BH4" s="211"/>
      <c r="BI4" s="211"/>
      <c r="BJ4" s="211"/>
      <c r="BK4" s="211"/>
      <c r="BL4" s="211"/>
    </row>
    <row r="5" spans="1:64" ht="32.25" customHeight="1">
      <c r="F5" s="211"/>
      <c r="G5" s="212"/>
      <c r="H5" s="211"/>
      <c r="I5" s="211"/>
      <c r="J5" s="211"/>
      <c r="K5" s="211"/>
      <c r="L5" s="211"/>
      <c r="M5" s="211"/>
      <c r="N5" s="211"/>
      <c r="P5" s="211"/>
      <c r="Q5" s="211"/>
      <c r="R5" s="211"/>
      <c r="S5" s="158"/>
      <c r="T5" s="160"/>
      <c r="U5" s="160"/>
      <c r="V5" s="159"/>
      <c r="W5" s="159"/>
      <c r="X5" s="217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1"/>
      <c r="AP5" s="211"/>
      <c r="AQ5" s="211"/>
      <c r="AR5" s="211"/>
      <c r="AS5" s="211"/>
      <c r="AT5" s="211"/>
      <c r="AU5" s="211"/>
      <c r="AV5" s="211"/>
      <c r="AW5" s="211"/>
      <c r="AX5" s="211"/>
      <c r="AY5" s="211"/>
      <c r="AZ5" s="211"/>
      <c r="BA5" s="211"/>
      <c r="BB5" s="211"/>
      <c r="BC5" s="211"/>
      <c r="BD5" s="211"/>
      <c r="BE5" s="211"/>
      <c r="BF5" s="211"/>
      <c r="BG5" s="211"/>
      <c r="BH5" s="211"/>
      <c r="BI5" s="211"/>
      <c r="BJ5" s="211"/>
      <c r="BK5" s="211"/>
      <c r="BL5" s="211"/>
    </row>
    <row r="6" spans="1:64" ht="20.25" customHeight="1">
      <c r="A6" s="283" t="s">
        <v>573</v>
      </c>
      <c r="B6" s="283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3"/>
      <c r="Q6" s="283"/>
      <c r="R6" s="283"/>
      <c r="S6" s="283"/>
      <c r="T6" s="283"/>
      <c r="U6" s="283"/>
      <c r="V6" s="283"/>
      <c r="W6" s="283"/>
      <c r="X6" s="283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O6" s="211"/>
      <c r="AP6" s="211"/>
      <c r="AQ6" s="211"/>
      <c r="AR6" s="211"/>
      <c r="AS6" s="211"/>
      <c r="AT6" s="211"/>
      <c r="AU6" s="211"/>
      <c r="AV6" s="211"/>
      <c r="AW6" s="211"/>
      <c r="AX6" s="211"/>
      <c r="AY6" s="211"/>
      <c r="AZ6" s="211"/>
      <c r="BA6" s="211"/>
      <c r="BB6" s="211"/>
      <c r="BC6" s="211"/>
      <c r="BD6" s="211"/>
      <c r="BE6" s="211"/>
      <c r="BF6" s="211"/>
      <c r="BG6" s="211"/>
      <c r="BH6" s="211"/>
      <c r="BI6" s="211"/>
      <c r="BJ6" s="211"/>
      <c r="BK6" s="211"/>
      <c r="BL6" s="211"/>
    </row>
    <row r="7" spans="1:64" ht="20.25">
      <c r="A7" s="229"/>
      <c r="B7" s="226"/>
      <c r="C7" s="230"/>
      <c r="D7" s="231"/>
      <c r="E7" s="226"/>
      <c r="F7" s="226"/>
      <c r="G7" s="232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32"/>
      <c r="T7" s="232"/>
      <c r="U7" s="232"/>
      <c r="V7" s="226"/>
      <c r="W7" s="226"/>
      <c r="X7" s="233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1"/>
      <c r="AR7" s="211"/>
      <c r="AS7" s="211"/>
      <c r="AT7" s="211"/>
      <c r="AU7" s="211"/>
      <c r="AV7" s="211"/>
      <c r="AW7" s="211"/>
      <c r="AX7" s="211"/>
      <c r="AY7" s="211"/>
      <c r="AZ7" s="211"/>
      <c r="BA7" s="211"/>
      <c r="BB7" s="211"/>
      <c r="BC7" s="211"/>
      <c r="BD7" s="211"/>
      <c r="BE7" s="211"/>
      <c r="BF7" s="211"/>
      <c r="BG7" s="211"/>
      <c r="BH7" s="211"/>
      <c r="BI7" s="211"/>
      <c r="BJ7" s="211"/>
      <c r="BK7" s="211"/>
      <c r="BL7" s="211"/>
    </row>
    <row r="8" spans="1:64" s="183" customFormat="1" ht="173.25" customHeight="1">
      <c r="A8" s="269" t="s">
        <v>2</v>
      </c>
      <c r="B8" s="269" t="s">
        <v>3</v>
      </c>
      <c r="C8" s="270" t="s">
        <v>4</v>
      </c>
      <c r="D8" s="269" t="s">
        <v>5</v>
      </c>
      <c r="E8" s="269" t="s">
        <v>6</v>
      </c>
      <c r="F8" s="269" t="s">
        <v>7</v>
      </c>
      <c r="G8" s="269" t="s">
        <v>8</v>
      </c>
      <c r="H8" s="269" t="s">
        <v>9</v>
      </c>
      <c r="I8" s="269" t="s">
        <v>10</v>
      </c>
      <c r="J8" s="269" t="s">
        <v>11</v>
      </c>
      <c r="K8" s="269" t="s">
        <v>12</v>
      </c>
      <c r="L8" s="269" t="s">
        <v>13</v>
      </c>
      <c r="M8" s="269" t="s">
        <v>14</v>
      </c>
      <c r="N8" s="269" t="s">
        <v>15</v>
      </c>
      <c r="O8" s="269" t="s">
        <v>16</v>
      </c>
      <c r="P8" s="269" t="s">
        <v>17</v>
      </c>
      <c r="Q8" s="269" t="s">
        <v>18</v>
      </c>
      <c r="R8" s="271" t="s">
        <v>19</v>
      </c>
      <c r="S8" s="269" t="s">
        <v>20</v>
      </c>
      <c r="T8" s="269" t="s">
        <v>21</v>
      </c>
      <c r="U8" s="269" t="s">
        <v>22</v>
      </c>
      <c r="V8" s="269" t="s">
        <v>23</v>
      </c>
      <c r="W8" s="269" t="s">
        <v>24</v>
      </c>
      <c r="X8" s="269" t="s">
        <v>25</v>
      </c>
    </row>
    <row r="9" spans="1:64" s="183" customFormat="1" ht="20.25">
      <c r="A9" s="272">
        <v>1</v>
      </c>
      <c r="B9" s="272">
        <v>2</v>
      </c>
      <c r="C9" s="273">
        <v>3</v>
      </c>
      <c r="D9" s="272">
        <v>4</v>
      </c>
      <c r="E9" s="272">
        <v>5</v>
      </c>
      <c r="F9" s="272">
        <v>6</v>
      </c>
      <c r="G9" s="272">
        <v>7</v>
      </c>
      <c r="H9" s="272">
        <v>8</v>
      </c>
      <c r="I9" s="272">
        <v>9</v>
      </c>
      <c r="J9" s="272">
        <v>10</v>
      </c>
      <c r="K9" s="272">
        <v>11</v>
      </c>
      <c r="L9" s="272">
        <v>12</v>
      </c>
      <c r="M9" s="272">
        <v>13</v>
      </c>
      <c r="N9" s="272">
        <v>14</v>
      </c>
      <c r="O9" s="272">
        <v>15</v>
      </c>
      <c r="P9" s="272">
        <v>16</v>
      </c>
      <c r="Q9" s="272">
        <v>17</v>
      </c>
      <c r="R9" s="272">
        <v>18</v>
      </c>
      <c r="S9" s="272">
        <v>19</v>
      </c>
      <c r="T9" s="272">
        <v>20</v>
      </c>
      <c r="U9" s="272">
        <v>21</v>
      </c>
      <c r="V9" s="272">
        <v>22</v>
      </c>
      <c r="W9" s="272">
        <v>23</v>
      </c>
      <c r="X9" s="274">
        <v>24</v>
      </c>
    </row>
    <row r="10" spans="1:64" s="197" customFormat="1" ht="27.75" customHeight="1">
      <c r="A10" s="293" t="s">
        <v>26</v>
      </c>
      <c r="B10" s="294"/>
      <c r="C10" s="294"/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4"/>
      <c r="W10" s="294"/>
      <c r="X10" s="294"/>
    </row>
    <row r="11" spans="1:64" s="197" customFormat="1" ht="174.75" customHeight="1">
      <c r="A11" s="199" t="s">
        <v>595</v>
      </c>
      <c r="B11" s="243" t="s">
        <v>584</v>
      </c>
      <c r="C11" s="249" t="s">
        <v>596</v>
      </c>
      <c r="D11" s="249" t="s">
        <v>597</v>
      </c>
      <c r="E11" s="249" t="s">
        <v>598</v>
      </c>
      <c r="F11" s="250" t="s">
        <v>599</v>
      </c>
      <c r="G11" s="243" t="s">
        <v>33</v>
      </c>
      <c r="H11" s="251">
        <v>0</v>
      </c>
      <c r="I11" s="223">
        <v>750000000</v>
      </c>
      <c r="J11" s="223" t="s">
        <v>587</v>
      </c>
      <c r="K11" s="243" t="s">
        <v>600</v>
      </c>
      <c r="L11" s="247" t="s">
        <v>589</v>
      </c>
      <c r="M11" s="245" t="s">
        <v>37</v>
      </c>
      <c r="N11" s="223" t="s">
        <v>601</v>
      </c>
      <c r="O11" s="223" t="s">
        <v>602</v>
      </c>
      <c r="P11" s="248">
        <v>5111</v>
      </c>
      <c r="Q11" s="252" t="s">
        <v>603</v>
      </c>
      <c r="R11" s="253">
        <v>1200</v>
      </c>
      <c r="S11" s="238">
        <v>900</v>
      </c>
      <c r="T11" s="227">
        <v>0</v>
      </c>
      <c r="U11" s="227">
        <v>0</v>
      </c>
      <c r="V11" s="245" t="s">
        <v>604</v>
      </c>
      <c r="W11" s="248">
        <v>2017</v>
      </c>
      <c r="X11" s="245" t="s">
        <v>605</v>
      </c>
    </row>
    <row r="12" spans="1:64" s="197" customFormat="1" ht="161.25" customHeight="1">
      <c r="A12" s="199" t="s">
        <v>606</v>
      </c>
      <c r="B12" s="243" t="s">
        <v>584</v>
      </c>
      <c r="C12" s="249" t="s">
        <v>596</v>
      </c>
      <c r="D12" s="249" t="s">
        <v>597</v>
      </c>
      <c r="E12" s="249" t="s">
        <v>598</v>
      </c>
      <c r="F12" s="250" t="s">
        <v>599</v>
      </c>
      <c r="G12" s="243" t="s">
        <v>33</v>
      </c>
      <c r="H12" s="251">
        <v>0</v>
      </c>
      <c r="I12" s="223">
        <v>750000000</v>
      </c>
      <c r="J12" s="223" t="s">
        <v>587</v>
      </c>
      <c r="K12" s="243" t="s">
        <v>607</v>
      </c>
      <c r="L12" s="247" t="s">
        <v>589</v>
      </c>
      <c r="M12" s="245" t="s">
        <v>37</v>
      </c>
      <c r="N12" s="223" t="s">
        <v>601</v>
      </c>
      <c r="O12" s="223" t="s">
        <v>608</v>
      </c>
      <c r="P12" s="248">
        <v>5111</v>
      </c>
      <c r="Q12" s="252" t="s">
        <v>603</v>
      </c>
      <c r="R12" s="253">
        <v>1200</v>
      </c>
      <c r="S12" s="238">
        <v>900</v>
      </c>
      <c r="T12" s="227">
        <v>1080000</v>
      </c>
      <c r="U12" s="227">
        <v>1209600</v>
      </c>
      <c r="V12" s="254"/>
      <c r="W12" s="255">
        <v>2017</v>
      </c>
      <c r="X12" s="256"/>
    </row>
    <row r="13" spans="1:64" s="183" customFormat="1" ht="39.75" customHeight="1">
      <c r="A13" s="203" t="s">
        <v>570</v>
      </c>
      <c r="B13" s="222"/>
      <c r="C13" s="222"/>
      <c r="D13" s="222"/>
      <c r="E13" s="222"/>
      <c r="F13" s="222"/>
      <c r="G13" s="222"/>
      <c r="H13" s="234"/>
      <c r="I13" s="222"/>
      <c r="J13" s="222"/>
      <c r="K13" s="223"/>
      <c r="L13" s="222"/>
      <c r="M13" s="222"/>
      <c r="N13" s="223"/>
      <c r="O13" s="222"/>
      <c r="P13" s="235"/>
      <c r="Q13" s="222"/>
      <c r="R13" s="222"/>
      <c r="S13" s="236"/>
      <c r="T13" s="236">
        <f>SUM(T11:T12)</f>
        <v>1080000</v>
      </c>
      <c r="U13" s="236">
        <f>SUM(U11:U12)</f>
        <v>1209600</v>
      </c>
      <c r="V13" s="222"/>
      <c r="W13" s="222"/>
      <c r="X13" s="222"/>
    </row>
    <row r="14" spans="1:64" s="183" customFormat="1" ht="27.75" customHeight="1">
      <c r="A14" s="293" t="s">
        <v>571</v>
      </c>
      <c r="B14" s="294"/>
      <c r="C14" s="294"/>
      <c r="D14" s="294"/>
      <c r="E14" s="294"/>
      <c r="F14" s="294"/>
      <c r="G14" s="294"/>
      <c r="H14" s="294"/>
      <c r="I14" s="294"/>
      <c r="J14" s="294"/>
      <c r="K14" s="294"/>
      <c r="L14" s="294"/>
      <c r="M14" s="294"/>
      <c r="N14" s="294"/>
      <c r="O14" s="294"/>
      <c r="P14" s="294"/>
      <c r="Q14" s="294"/>
      <c r="R14" s="294"/>
      <c r="S14" s="294"/>
      <c r="T14" s="294"/>
      <c r="U14" s="294"/>
      <c r="V14" s="294"/>
      <c r="W14" s="294"/>
      <c r="X14" s="294"/>
    </row>
    <row r="15" spans="1:64" s="198" customFormat="1" ht="35.25" customHeight="1">
      <c r="A15" s="203" t="s">
        <v>388</v>
      </c>
      <c r="B15" s="203"/>
      <c r="C15" s="203"/>
      <c r="D15" s="237"/>
      <c r="E15" s="200"/>
      <c r="F15" s="200"/>
      <c r="G15" s="200"/>
      <c r="H15" s="201"/>
      <c r="I15" s="200"/>
      <c r="J15" s="200"/>
      <c r="K15" s="200"/>
      <c r="L15" s="200"/>
      <c r="M15" s="200"/>
      <c r="N15" s="200"/>
      <c r="O15" s="200"/>
      <c r="P15" s="200"/>
      <c r="Q15" s="199"/>
      <c r="R15" s="199"/>
      <c r="S15" s="202"/>
      <c r="T15" s="275">
        <v>0</v>
      </c>
      <c r="U15" s="275">
        <v>0</v>
      </c>
      <c r="V15" s="200"/>
      <c r="W15" s="200"/>
      <c r="X15" s="199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1"/>
      <c r="AJ15" s="191"/>
      <c r="AK15" s="191"/>
      <c r="AL15" s="191"/>
      <c r="AM15" s="191"/>
      <c r="AN15" s="191"/>
      <c r="AO15" s="191"/>
      <c r="AP15" s="191"/>
      <c r="AQ15" s="191"/>
      <c r="AR15" s="191"/>
      <c r="AS15" s="191"/>
      <c r="AT15" s="191"/>
      <c r="AU15" s="191"/>
      <c r="AV15" s="191"/>
      <c r="AW15" s="191"/>
      <c r="AX15" s="191"/>
      <c r="AY15" s="191"/>
      <c r="AZ15" s="191"/>
      <c r="BA15" s="191"/>
      <c r="BB15" s="191"/>
      <c r="BC15" s="191"/>
      <c r="BD15" s="191"/>
      <c r="BE15" s="191"/>
      <c r="BF15" s="191"/>
      <c r="BG15" s="191"/>
      <c r="BH15" s="191"/>
      <c r="BI15" s="191"/>
      <c r="BJ15" s="191"/>
      <c r="BK15" s="191"/>
      <c r="BL15" s="191"/>
    </row>
    <row r="16" spans="1:64" s="183" customFormat="1" ht="32.25" customHeight="1">
      <c r="A16" s="293" t="s">
        <v>389</v>
      </c>
      <c r="B16" s="294"/>
      <c r="C16" s="294"/>
      <c r="D16" s="294"/>
      <c r="E16" s="294"/>
      <c r="F16" s="294"/>
      <c r="G16" s="294"/>
      <c r="H16" s="294"/>
      <c r="I16" s="294"/>
      <c r="J16" s="294"/>
      <c r="K16" s="294"/>
      <c r="L16" s="294"/>
      <c r="M16" s="294"/>
      <c r="N16" s="294"/>
      <c r="O16" s="294"/>
      <c r="P16" s="294"/>
      <c r="Q16" s="294"/>
      <c r="R16" s="294"/>
      <c r="S16" s="294"/>
      <c r="T16" s="294"/>
      <c r="U16" s="294"/>
      <c r="V16" s="294"/>
      <c r="W16" s="294"/>
      <c r="X16" s="294"/>
    </row>
    <row r="17" spans="1:64" s="197" customFormat="1" ht="137.25" customHeight="1">
      <c r="A17" s="199" t="s">
        <v>574</v>
      </c>
      <c r="B17" s="239" t="s">
        <v>28</v>
      </c>
      <c r="C17" s="239" t="s">
        <v>575</v>
      </c>
      <c r="D17" s="239" t="s">
        <v>576</v>
      </c>
      <c r="E17" s="239" t="s">
        <v>576</v>
      </c>
      <c r="F17" s="239" t="s">
        <v>577</v>
      </c>
      <c r="G17" s="239" t="s">
        <v>33</v>
      </c>
      <c r="H17" s="240">
        <v>1</v>
      </c>
      <c r="I17" s="239">
        <v>750000000</v>
      </c>
      <c r="J17" s="239" t="s">
        <v>578</v>
      </c>
      <c r="K17" s="241" t="s">
        <v>579</v>
      </c>
      <c r="L17" s="239" t="s">
        <v>578</v>
      </c>
      <c r="M17" s="239"/>
      <c r="N17" s="239" t="s">
        <v>580</v>
      </c>
      <c r="O17" s="239" t="s">
        <v>581</v>
      </c>
      <c r="P17" s="239"/>
      <c r="Q17" s="239"/>
      <c r="R17" s="239"/>
      <c r="S17" s="239"/>
      <c r="T17" s="238">
        <v>0</v>
      </c>
      <c r="U17" s="238">
        <v>0</v>
      </c>
      <c r="V17" s="239"/>
      <c r="W17" s="239">
        <v>2016</v>
      </c>
      <c r="X17" s="242" t="s">
        <v>582</v>
      </c>
    </row>
    <row r="18" spans="1:64" s="197" customFormat="1" ht="193.5" customHeight="1">
      <c r="A18" s="199" t="s">
        <v>617</v>
      </c>
      <c r="B18" s="261" t="s">
        <v>28</v>
      </c>
      <c r="C18" s="261" t="s">
        <v>618</v>
      </c>
      <c r="D18" s="262" t="s">
        <v>619</v>
      </c>
      <c r="E18" s="262" t="s">
        <v>619</v>
      </c>
      <c r="F18" s="262" t="s">
        <v>620</v>
      </c>
      <c r="G18" s="262" t="s">
        <v>621</v>
      </c>
      <c r="H18" s="263">
        <v>1</v>
      </c>
      <c r="I18" s="262">
        <v>750000000</v>
      </c>
      <c r="J18" s="264" t="s">
        <v>34</v>
      </c>
      <c r="K18" s="262" t="s">
        <v>622</v>
      </c>
      <c r="L18" s="261" t="s">
        <v>623</v>
      </c>
      <c r="M18" s="262"/>
      <c r="N18" s="265" t="s">
        <v>624</v>
      </c>
      <c r="O18" s="262" t="s">
        <v>625</v>
      </c>
      <c r="P18" s="262"/>
      <c r="Q18" s="262"/>
      <c r="R18" s="262"/>
      <c r="S18" s="266"/>
      <c r="T18" s="267">
        <v>0</v>
      </c>
      <c r="U18" s="268">
        <f>T18*1.12</f>
        <v>0</v>
      </c>
      <c r="V18" s="262"/>
      <c r="W18" s="262">
        <v>2017</v>
      </c>
      <c r="X18" s="262" t="s">
        <v>626</v>
      </c>
    </row>
    <row r="19" spans="1:64" s="197" customFormat="1" ht="199.5" customHeight="1">
      <c r="A19" s="199" t="s">
        <v>627</v>
      </c>
      <c r="B19" s="261" t="s">
        <v>28</v>
      </c>
      <c r="C19" s="261" t="s">
        <v>618</v>
      </c>
      <c r="D19" s="262" t="s">
        <v>619</v>
      </c>
      <c r="E19" s="262" t="s">
        <v>619</v>
      </c>
      <c r="F19" s="262" t="s">
        <v>620</v>
      </c>
      <c r="G19" s="262" t="s">
        <v>621</v>
      </c>
      <c r="H19" s="263">
        <v>1</v>
      </c>
      <c r="I19" s="262">
        <v>750000000</v>
      </c>
      <c r="J19" s="264" t="s">
        <v>34</v>
      </c>
      <c r="K19" s="262" t="s">
        <v>628</v>
      </c>
      <c r="L19" s="261" t="s">
        <v>623</v>
      </c>
      <c r="M19" s="262"/>
      <c r="N19" s="265" t="s">
        <v>629</v>
      </c>
      <c r="O19" s="262" t="s">
        <v>625</v>
      </c>
      <c r="P19" s="262"/>
      <c r="Q19" s="262"/>
      <c r="R19" s="262"/>
      <c r="S19" s="266"/>
      <c r="T19" s="267">
        <v>96300000</v>
      </c>
      <c r="U19" s="268">
        <f>T19*1.12</f>
        <v>107856000.00000001</v>
      </c>
      <c r="V19" s="262"/>
      <c r="W19" s="262">
        <v>2017</v>
      </c>
      <c r="X19" s="262"/>
    </row>
    <row r="20" spans="1:64" s="197" customFormat="1" ht="206.25" customHeight="1">
      <c r="A20" s="199" t="s">
        <v>630</v>
      </c>
      <c r="B20" s="261" t="s">
        <v>28</v>
      </c>
      <c r="C20" s="261" t="s">
        <v>618</v>
      </c>
      <c r="D20" s="262" t="s">
        <v>619</v>
      </c>
      <c r="E20" s="262" t="s">
        <v>619</v>
      </c>
      <c r="F20" s="262" t="s">
        <v>631</v>
      </c>
      <c r="G20" s="262" t="s">
        <v>621</v>
      </c>
      <c r="H20" s="263">
        <v>1</v>
      </c>
      <c r="I20" s="262">
        <v>750000000</v>
      </c>
      <c r="J20" s="264" t="s">
        <v>34</v>
      </c>
      <c r="K20" s="262" t="s">
        <v>632</v>
      </c>
      <c r="L20" s="261" t="s">
        <v>633</v>
      </c>
      <c r="M20" s="262"/>
      <c r="N20" s="265" t="s">
        <v>624</v>
      </c>
      <c r="O20" s="262" t="s">
        <v>625</v>
      </c>
      <c r="P20" s="262"/>
      <c r="Q20" s="262"/>
      <c r="R20" s="262"/>
      <c r="S20" s="266"/>
      <c r="T20" s="267">
        <v>0</v>
      </c>
      <c r="U20" s="268">
        <f>T20*1.12</f>
        <v>0</v>
      </c>
      <c r="V20" s="262"/>
      <c r="W20" s="262">
        <v>2017</v>
      </c>
      <c r="X20" s="262" t="s">
        <v>626</v>
      </c>
    </row>
    <row r="21" spans="1:64" s="197" customFormat="1" ht="207.75" customHeight="1">
      <c r="A21" s="199" t="s">
        <v>634</v>
      </c>
      <c r="B21" s="261" t="s">
        <v>28</v>
      </c>
      <c r="C21" s="261" t="s">
        <v>618</v>
      </c>
      <c r="D21" s="262" t="s">
        <v>619</v>
      </c>
      <c r="E21" s="262" t="s">
        <v>619</v>
      </c>
      <c r="F21" s="262" t="s">
        <v>631</v>
      </c>
      <c r="G21" s="262" t="s">
        <v>621</v>
      </c>
      <c r="H21" s="263">
        <v>1</v>
      </c>
      <c r="I21" s="262">
        <v>750000000</v>
      </c>
      <c r="J21" s="264" t="s">
        <v>34</v>
      </c>
      <c r="K21" s="262" t="s">
        <v>628</v>
      </c>
      <c r="L21" s="261" t="s">
        <v>633</v>
      </c>
      <c r="M21" s="262"/>
      <c r="N21" s="265" t="s">
        <v>629</v>
      </c>
      <c r="O21" s="262" t="s">
        <v>625</v>
      </c>
      <c r="P21" s="262"/>
      <c r="Q21" s="262"/>
      <c r="R21" s="262"/>
      <c r="S21" s="266"/>
      <c r="T21" s="267">
        <v>24075000</v>
      </c>
      <c r="U21" s="268">
        <f>T21*1.12</f>
        <v>26964000.000000004</v>
      </c>
      <c r="V21" s="262"/>
      <c r="W21" s="262">
        <v>2017</v>
      </c>
      <c r="X21" s="262"/>
    </row>
    <row r="22" spans="1:64" s="197" customFormat="1" ht="136.5" customHeight="1">
      <c r="A22" s="199" t="s">
        <v>609</v>
      </c>
      <c r="B22" s="223" t="s">
        <v>584</v>
      </c>
      <c r="C22" s="223" t="s">
        <v>610</v>
      </c>
      <c r="D22" s="223" t="s">
        <v>611</v>
      </c>
      <c r="E22" s="223" t="s">
        <v>611</v>
      </c>
      <c r="F22" s="223" t="s">
        <v>612</v>
      </c>
      <c r="G22" s="257" t="s">
        <v>33</v>
      </c>
      <c r="H22" s="258">
        <v>0.8</v>
      </c>
      <c r="I22" s="223">
        <v>750000000</v>
      </c>
      <c r="J22" s="223" t="s">
        <v>587</v>
      </c>
      <c r="K22" s="257" t="s">
        <v>613</v>
      </c>
      <c r="L22" s="223" t="s">
        <v>34</v>
      </c>
      <c r="M22" s="238"/>
      <c r="N22" s="259" t="s">
        <v>614</v>
      </c>
      <c r="O22" s="223" t="s">
        <v>615</v>
      </c>
      <c r="P22" s="248"/>
      <c r="Q22" s="248"/>
      <c r="R22" s="248"/>
      <c r="S22" s="227"/>
      <c r="T22" s="227">
        <v>0</v>
      </c>
      <c r="U22" s="227">
        <v>0</v>
      </c>
      <c r="V22" s="223"/>
      <c r="W22" s="248">
        <v>2017</v>
      </c>
      <c r="X22" s="248">
        <v>11.14</v>
      </c>
    </row>
    <row r="23" spans="1:64" s="197" customFormat="1" ht="136.5" customHeight="1">
      <c r="A23" s="199" t="s">
        <v>616</v>
      </c>
      <c r="B23" s="223" t="s">
        <v>584</v>
      </c>
      <c r="C23" s="223" t="s">
        <v>610</v>
      </c>
      <c r="D23" s="223" t="s">
        <v>611</v>
      </c>
      <c r="E23" s="223" t="s">
        <v>611</v>
      </c>
      <c r="F23" s="223" t="s">
        <v>612</v>
      </c>
      <c r="G23" s="257" t="s">
        <v>33</v>
      </c>
      <c r="H23" s="258">
        <v>0.8</v>
      </c>
      <c r="I23" s="223">
        <v>750000000</v>
      </c>
      <c r="J23" s="223" t="s">
        <v>587</v>
      </c>
      <c r="K23" s="257" t="s">
        <v>594</v>
      </c>
      <c r="L23" s="223" t="s">
        <v>34</v>
      </c>
      <c r="M23" s="238"/>
      <c r="N23" s="259" t="s">
        <v>590</v>
      </c>
      <c r="O23" s="223" t="s">
        <v>615</v>
      </c>
      <c r="P23" s="255"/>
      <c r="Q23" s="255"/>
      <c r="R23" s="255"/>
      <c r="S23" s="260"/>
      <c r="T23" s="227">
        <v>1525895.25</v>
      </c>
      <c r="U23" s="227">
        <v>1709002.68</v>
      </c>
      <c r="V23" s="223"/>
      <c r="W23" s="248">
        <v>2017</v>
      </c>
      <c r="X23" s="248"/>
    </row>
    <row r="24" spans="1:64" s="197" customFormat="1" ht="136.5" customHeight="1">
      <c r="A24" s="199" t="s">
        <v>583</v>
      </c>
      <c r="B24" s="243" t="s">
        <v>584</v>
      </c>
      <c r="C24" s="244" t="s">
        <v>585</v>
      </c>
      <c r="D24" s="223" t="s">
        <v>586</v>
      </c>
      <c r="E24" s="223" t="s">
        <v>586</v>
      </c>
      <c r="F24" s="276"/>
      <c r="G24" s="245" t="s">
        <v>33</v>
      </c>
      <c r="H24" s="246">
        <v>1</v>
      </c>
      <c r="I24" s="223">
        <v>750000000</v>
      </c>
      <c r="J24" s="223" t="s">
        <v>587</v>
      </c>
      <c r="K24" s="245" t="s">
        <v>588</v>
      </c>
      <c r="L24" s="247" t="s">
        <v>589</v>
      </c>
      <c r="M24" s="276"/>
      <c r="N24" s="245" t="s">
        <v>590</v>
      </c>
      <c r="O24" s="223" t="s">
        <v>591</v>
      </c>
      <c r="P24" s="276"/>
      <c r="Q24" s="276"/>
      <c r="R24" s="276"/>
      <c r="S24" s="276"/>
      <c r="T24" s="227">
        <v>0</v>
      </c>
      <c r="U24" s="227">
        <v>0</v>
      </c>
      <c r="V24" s="248"/>
      <c r="W24" s="248">
        <v>2017</v>
      </c>
      <c r="X24" s="245" t="s">
        <v>592</v>
      </c>
    </row>
    <row r="25" spans="1:64" s="197" customFormat="1" ht="136.5" customHeight="1">
      <c r="A25" s="199" t="s">
        <v>593</v>
      </c>
      <c r="B25" s="243" t="s">
        <v>584</v>
      </c>
      <c r="C25" s="244" t="s">
        <v>585</v>
      </c>
      <c r="D25" s="223" t="s">
        <v>586</v>
      </c>
      <c r="E25" s="223" t="s">
        <v>586</v>
      </c>
      <c r="F25" s="276"/>
      <c r="G25" s="245" t="s">
        <v>33</v>
      </c>
      <c r="H25" s="246">
        <v>1</v>
      </c>
      <c r="I25" s="223">
        <v>750000000</v>
      </c>
      <c r="J25" s="223" t="s">
        <v>587</v>
      </c>
      <c r="K25" s="245" t="s">
        <v>594</v>
      </c>
      <c r="L25" s="247" t="s">
        <v>589</v>
      </c>
      <c r="M25" s="276"/>
      <c r="N25" s="245" t="s">
        <v>590</v>
      </c>
      <c r="O25" s="223" t="s">
        <v>591</v>
      </c>
      <c r="P25" s="276"/>
      <c r="Q25" s="276"/>
      <c r="R25" s="276"/>
      <c r="S25" s="276"/>
      <c r="T25" s="227">
        <v>1649128</v>
      </c>
      <c r="U25" s="227">
        <v>1847023.36</v>
      </c>
      <c r="V25" s="248"/>
      <c r="W25" s="248">
        <v>2017</v>
      </c>
      <c r="X25" s="276"/>
    </row>
    <row r="26" spans="1:64" s="196" customFormat="1" ht="41.25" customHeight="1">
      <c r="A26" s="224" t="s">
        <v>534</v>
      </c>
      <c r="B26" s="225"/>
      <c r="C26" s="203"/>
      <c r="D26" s="192"/>
      <c r="E26" s="193"/>
      <c r="F26" s="193"/>
      <c r="G26" s="193"/>
      <c r="H26" s="194"/>
      <c r="I26" s="193"/>
      <c r="J26" s="193"/>
      <c r="K26" s="193"/>
      <c r="L26" s="193"/>
      <c r="M26" s="193"/>
      <c r="N26" s="193"/>
      <c r="O26" s="193"/>
      <c r="P26" s="193"/>
      <c r="Q26" s="195"/>
      <c r="R26" s="195"/>
      <c r="S26" s="193"/>
      <c r="T26" s="227">
        <f>SUM(T17:T25)</f>
        <v>123550023.25</v>
      </c>
      <c r="U26" s="227">
        <f>SUM(U17:U25)</f>
        <v>138376026.04000005</v>
      </c>
      <c r="V26" s="193"/>
      <c r="W26" s="193"/>
      <c r="X26" s="199"/>
    </row>
    <row r="27" spans="1:64" s="197" customFormat="1" ht="45" customHeight="1">
      <c r="A27" s="224" t="s">
        <v>535</v>
      </c>
      <c r="B27" s="224"/>
      <c r="C27" s="224"/>
      <c r="D27" s="192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206"/>
      <c r="T27" s="228">
        <f>SUM(T13,T26)</f>
        <v>124630023.25</v>
      </c>
      <c r="U27" s="227">
        <f>SUM(U13,U26)</f>
        <v>139585626.04000005</v>
      </c>
      <c r="V27" s="207"/>
      <c r="W27" s="193"/>
      <c r="X27" s="195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</row>
    <row r="28" spans="1:64" s="183" customFormat="1" ht="18.75">
      <c r="A28" s="186"/>
      <c r="B28" s="185"/>
      <c r="C28" s="187"/>
      <c r="D28" s="188"/>
      <c r="E28" s="185"/>
      <c r="F28" s="185"/>
      <c r="G28" s="189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9"/>
      <c r="T28" s="189"/>
      <c r="U28" s="189"/>
      <c r="V28" s="185"/>
      <c r="W28" s="185"/>
      <c r="X28" s="190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  <c r="AL28" s="184"/>
      <c r="AM28" s="184"/>
      <c r="AN28" s="184"/>
      <c r="AO28" s="184"/>
      <c r="AP28" s="184"/>
      <c r="AQ28" s="184"/>
      <c r="AR28" s="184"/>
      <c r="AS28" s="184"/>
      <c r="AT28" s="184"/>
      <c r="AU28" s="184"/>
      <c r="AV28" s="184"/>
      <c r="AW28" s="184"/>
      <c r="AX28" s="184"/>
      <c r="AY28" s="184"/>
      <c r="AZ28" s="184"/>
      <c r="BA28" s="184"/>
      <c r="BB28" s="184"/>
      <c r="BC28" s="184"/>
      <c r="BD28" s="184"/>
      <c r="BE28" s="184"/>
      <c r="BF28" s="184"/>
      <c r="BG28" s="184"/>
      <c r="BH28" s="184"/>
      <c r="BI28" s="184"/>
      <c r="BJ28" s="184"/>
      <c r="BK28" s="184"/>
      <c r="BL28" s="184"/>
    </row>
    <row r="29" spans="1:64" s="156" customFormat="1">
      <c r="A29" s="180"/>
      <c r="B29" s="155" t="s">
        <v>572</v>
      </c>
      <c r="C29" s="155"/>
      <c r="D29" s="161"/>
      <c r="G29" s="162"/>
      <c r="S29" s="162"/>
      <c r="T29" s="162"/>
      <c r="U29" s="162"/>
      <c r="X29" s="163"/>
    </row>
    <row r="30" spans="1:64" s="167" customFormat="1">
      <c r="A30" s="181"/>
      <c r="B30" s="155"/>
      <c r="C30" s="155"/>
      <c r="D30" s="165"/>
      <c r="E30" s="164"/>
      <c r="F30" s="164"/>
      <c r="G30" s="166"/>
      <c r="O30" s="164"/>
      <c r="S30" s="166"/>
      <c r="T30" s="166"/>
      <c r="U30" s="166"/>
      <c r="X30" s="168"/>
    </row>
    <row r="31" spans="1:64" s="167" customFormat="1">
      <c r="A31" s="181"/>
      <c r="B31" s="164"/>
      <c r="C31" s="169"/>
      <c r="D31" s="170"/>
      <c r="E31" s="164"/>
      <c r="F31" s="164"/>
      <c r="G31" s="166"/>
      <c r="O31" s="164"/>
      <c r="S31" s="166"/>
      <c r="T31" s="166"/>
      <c r="U31" s="166"/>
      <c r="X31" s="168"/>
    </row>
    <row r="32" spans="1:64" s="167" customFormat="1" ht="18.75">
      <c r="A32" s="181"/>
      <c r="B32" s="171"/>
      <c r="C32" s="169"/>
      <c r="D32" s="170"/>
      <c r="E32" s="164"/>
      <c r="F32" s="164"/>
      <c r="G32" s="166"/>
      <c r="O32" s="164"/>
      <c r="S32" s="166"/>
      <c r="T32" s="166"/>
      <c r="U32" s="166"/>
      <c r="X32" s="168"/>
    </row>
    <row r="33" spans="1:24" s="167" customFormat="1">
      <c r="A33" s="181"/>
      <c r="B33" s="164"/>
      <c r="C33" s="169"/>
      <c r="D33" s="170"/>
      <c r="E33" s="164"/>
      <c r="F33" s="164"/>
      <c r="G33" s="166"/>
      <c r="O33" s="164"/>
      <c r="S33" s="166"/>
      <c r="T33" s="166"/>
      <c r="U33" s="166"/>
      <c r="X33" s="168"/>
    </row>
    <row r="34" spans="1:24" s="167" customFormat="1" ht="18.75">
      <c r="A34" s="181"/>
      <c r="B34" s="292"/>
      <c r="C34" s="292"/>
      <c r="D34" s="292"/>
      <c r="E34" s="172"/>
      <c r="F34" s="210"/>
      <c r="G34" s="166"/>
      <c r="O34" s="164"/>
      <c r="S34" s="166"/>
      <c r="T34" s="166"/>
      <c r="U34" s="166"/>
      <c r="X34" s="168"/>
    </row>
    <row r="35" spans="1:24" s="167" customFormat="1" ht="18.75">
      <c r="A35" s="181"/>
      <c r="B35" s="210"/>
      <c r="C35" s="210"/>
      <c r="D35" s="210"/>
      <c r="E35" s="172"/>
      <c r="F35" s="172"/>
      <c r="G35" s="166"/>
      <c r="O35" s="164"/>
      <c r="S35" s="166"/>
      <c r="T35" s="166"/>
      <c r="U35" s="166"/>
      <c r="X35" s="168"/>
    </row>
    <row r="36" spans="1:24" s="167" customFormat="1" ht="18.75">
      <c r="A36" s="181"/>
      <c r="B36" s="173"/>
      <c r="C36" s="174"/>
      <c r="D36" s="175"/>
      <c r="E36" s="176"/>
      <c r="F36" s="176"/>
      <c r="G36" s="166"/>
      <c r="O36" s="164"/>
      <c r="S36" s="166"/>
      <c r="T36" s="166"/>
      <c r="U36" s="166"/>
      <c r="X36" s="168"/>
    </row>
    <row r="37" spans="1:24" s="167" customFormat="1" ht="18.75">
      <c r="A37" s="181"/>
      <c r="B37" s="292"/>
      <c r="C37" s="292"/>
      <c r="D37" s="292"/>
      <c r="E37" s="172"/>
      <c r="F37" s="172"/>
      <c r="G37" s="166"/>
      <c r="O37" s="164"/>
      <c r="S37" s="166"/>
      <c r="T37" s="166"/>
      <c r="U37" s="166"/>
      <c r="X37" s="168"/>
    </row>
    <row r="38" spans="1:24" s="167" customFormat="1" ht="18.75">
      <c r="A38" s="181"/>
      <c r="B38" s="210"/>
      <c r="C38" s="210"/>
      <c r="D38" s="210"/>
      <c r="E38" s="172"/>
      <c r="F38" s="172"/>
      <c r="G38" s="166"/>
      <c r="O38" s="164"/>
      <c r="S38" s="166"/>
      <c r="T38" s="166"/>
      <c r="U38" s="166"/>
      <c r="X38" s="168"/>
    </row>
    <row r="39" spans="1:24" s="167" customFormat="1" ht="18.75">
      <c r="A39" s="181"/>
      <c r="B39" s="177"/>
      <c r="C39" s="177"/>
      <c r="D39" s="210"/>
      <c r="E39" s="172"/>
      <c r="F39" s="172"/>
      <c r="G39" s="166"/>
      <c r="O39" s="164"/>
      <c r="S39" s="166"/>
      <c r="T39" s="166"/>
      <c r="U39" s="166"/>
      <c r="X39" s="168"/>
    </row>
    <row r="40" spans="1:24" s="167" customFormat="1" ht="18.75">
      <c r="A40" s="181"/>
      <c r="B40" s="292"/>
      <c r="C40" s="292"/>
      <c r="D40" s="292"/>
      <c r="E40" s="172"/>
      <c r="F40" s="172"/>
      <c r="G40" s="166"/>
      <c r="O40" s="164"/>
      <c r="S40" s="166"/>
      <c r="T40" s="166"/>
      <c r="U40" s="166"/>
      <c r="X40" s="168"/>
    </row>
    <row r="41" spans="1:24" s="167" customFormat="1" ht="18.75">
      <c r="A41" s="181"/>
      <c r="B41" s="210"/>
      <c r="C41" s="210"/>
      <c r="D41" s="210"/>
      <c r="E41" s="172"/>
      <c r="F41" s="172"/>
      <c r="G41" s="166"/>
      <c r="O41" s="164"/>
      <c r="S41" s="166"/>
      <c r="T41" s="166"/>
      <c r="U41" s="166"/>
      <c r="X41" s="168"/>
    </row>
    <row r="42" spans="1:24" s="167" customFormat="1" ht="18.75">
      <c r="A42" s="181"/>
      <c r="B42" s="173"/>
      <c r="C42" s="174"/>
      <c r="D42" s="175"/>
      <c r="E42" s="176"/>
      <c r="F42" s="176"/>
      <c r="G42" s="166"/>
      <c r="O42" s="164"/>
      <c r="S42" s="166"/>
      <c r="T42" s="166"/>
      <c r="U42" s="166"/>
      <c r="X42" s="168"/>
    </row>
    <row r="43" spans="1:24" s="167" customFormat="1" ht="18.75">
      <c r="A43" s="181"/>
      <c r="B43" s="292"/>
      <c r="C43" s="292"/>
      <c r="D43" s="292"/>
      <c r="E43" s="172"/>
      <c r="F43" s="172"/>
      <c r="G43" s="166"/>
      <c r="O43" s="164"/>
      <c r="S43" s="166"/>
      <c r="T43" s="166"/>
      <c r="U43" s="166"/>
      <c r="X43" s="168"/>
    </row>
    <row r="44" spans="1:24" s="167" customFormat="1" ht="18.75">
      <c r="A44" s="181"/>
      <c r="B44" s="210"/>
      <c r="C44" s="210"/>
      <c r="D44" s="210"/>
      <c r="E44" s="172"/>
      <c r="F44" s="172"/>
      <c r="G44" s="166"/>
      <c r="O44" s="164"/>
      <c r="S44" s="166"/>
      <c r="T44" s="166"/>
      <c r="U44" s="166"/>
      <c r="X44" s="168"/>
    </row>
    <row r="45" spans="1:24" s="167" customFormat="1" ht="18.75">
      <c r="A45" s="181"/>
      <c r="B45" s="177"/>
      <c r="C45" s="177"/>
      <c r="D45" s="210"/>
      <c r="E45" s="172"/>
      <c r="F45" s="172"/>
      <c r="G45" s="166"/>
      <c r="O45" s="164"/>
      <c r="S45" s="166"/>
      <c r="T45" s="166"/>
      <c r="U45" s="166"/>
      <c r="X45" s="168"/>
    </row>
    <row r="46" spans="1:24" s="167" customFormat="1" ht="18.75">
      <c r="A46" s="181"/>
      <c r="B46" s="292"/>
      <c r="C46" s="292"/>
      <c r="D46" s="292"/>
      <c r="E46" s="172"/>
      <c r="F46" s="172"/>
      <c r="G46" s="166"/>
      <c r="O46" s="164"/>
      <c r="S46" s="166"/>
      <c r="T46" s="166"/>
      <c r="U46" s="166"/>
      <c r="X46" s="168"/>
    </row>
    <row r="47" spans="1:24" s="167" customFormat="1" ht="18.75">
      <c r="A47" s="181"/>
      <c r="B47" s="177"/>
      <c r="C47" s="177"/>
      <c r="D47" s="210"/>
      <c r="E47" s="172"/>
      <c r="F47" s="172"/>
      <c r="G47" s="166"/>
      <c r="O47" s="164"/>
      <c r="S47" s="166"/>
      <c r="T47" s="166"/>
      <c r="U47" s="166"/>
      <c r="X47" s="168"/>
    </row>
    <row r="48" spans="1:24" s="167" customFormat="1" ht="18.75">
      <c r="A48" s="181"/>
      <c r="B48" s="177"/>
      <c r="C48" s="177"/>
      <c r="D48" s="210"/>
      <c r="E48" s="172"/>
      <c r="F48" s="172"/>
      <c r="G48" s="166"/>
      <c r="O48" s="164"/>
      <c r="S48" s="166"/>
      <c r="T48" s="166"/>
      <c r="U48" s="166"/>
      <c r="X48" s="168"/>
    </row>
    <row r="49" spans="1:24" s="167" customFormat="1" ht="18.75">
      <c r="A49" s="181"/>
      <c r="B49" s="292"/>
      <c r="C49" s="292"/>
      <c r="D49" s="292"/>
      <c r="E49" s="172"/>
      <c r="F49" s="172"/>
      <c r="G49" s="166"/>
      <c r="O49" s="164"/>
      <c r="S49" s="166"/>
      <c r="T49" s="166"/>
      <c r="U49" s="166"/>
      <c r="X49" s="168"/>
    </row>
    <row r="50" spans="1:24" s="167" customFormat="1" ht="18.75">
      <c r="A50" s="181"/>
      <c r="B50" s="177"/>
      <c r="C50" s="177"/>
      <c r="D50" s="210"/>
      <c r="E50" s="172"/>
      <c r="F50" s="172"/>
      <c r="G50" s="166"/>
      <c r="O50" s="164"/>
      <c r="S50" s="166"/>
      <c r="T50" s="166"/>
      <c r="U50" s="166"/>
      <c r="X50" s="168"/>
    </row>
    <row r="51" spans="1:24" s="167" customFormat="1" ht="18.75">
      <c r="A51" s="181"/>
      <c r="B51" s="177"/>
      <c r="C51" s="177"/>
      <c r="D51" s="210"/>
      <c r="E51" s="172"/>
      <c r="F51" s="172"/>
      <c r="G51" s="166"/>
      <c r="O51" s="164"/>
      <c r="S51" s="166"/>
      <c r="T51" s="166"/>
      <c r="U51" s="166"/>
      <c r="X51" s="168"/>
    </row>
    <row r="52" spans="1:24" s="167" customFormat="1" ht="18.75">
      <c r="A52" s="181"/>
      <c r="B52" s="292"/>
      <c r="C52" s="292"/>
      <c r="D52" s="292"/>
      <c r="E52" s="172"/>
      <c r="F52" s="172"/>
      <c r="G52" s="292"/>
      <c r="H52" s="292"/>
      <c r="I52" s="292"/>
      <c r="O52" s="164"/>
      <c r="S52" s="166"/>
      <c r="T52" s="166"/>
      <c r="U52" s="166"/>
      <c r="X52" s="168"/>
    </row>
    <row r="53" spans="1:24" s="167" customFormat="1" ht="18.75">
      <c r="A53" s="181"/>
      <c r="B53" s="210"/>
      <c r="C53" s="210"/>
      <c r="D53" s="210"/>
      <c r="E53" s="172"/>
      <c r="F53" s="172"/>
      <c r="G53" s="166"/>
      <c r="O53" s="164"/>
      <c r="S53" s="166"/>
      <c r="T53" s="166"/>
      <c r="U53" s="166"/>
      <c r="X53" s="168"/>
    </row>
    <row r="54" spans="1:24" s="167" customFormat="1" ht="18.75">
      <c r="A54" s="181"/>
      <c r="B54" s="210"/>
      <c r="C54" s="210"/>
      <c r="D54" s="210"/>
      <c r="E54" s="172"/>
      <c r="F54" s="172"/>
      <c r="G54" s="166"/>
      <c r="O54" s="164"/>
      <c r="S54" s="166"/>
      <c r="T54" s="166"/>
      <c r="U54" s="166"/>
      <c r="X54" s="168"/>
    </row>
    <row r="55" spans="1:24" s="167" customFormat="1" ht="18.75">
      <c r="A55" s="181"/>
      <c r="B55" s="292"/>
      <c r="C55" s="292"/>
      <c r="D55" s="292"/>
      <c r="E55" s="172"/>
      <c r="F55" s="172"/>
      <c r="G55" s="166"/>
      <c r="O55" s="164"/>
      <c r="S55" s="166"/>
      <c r="T55" s="166"/>
      <c r="U55" s="166"/>
      <c r="X55" s="168"/>
    </row>
    <row r="56" spans="1:24" s="178" customFormat="1" ht="18.75">
      <c r="A56" s="180"/>
      <c r="B56" s="210"/>
      <c r="C56" s="210"/>
      <c r="D56" s="210"/>
      <c r="E56" s="172"/>
      <c r="F56" s="172"/>
      <c r="G56" s="218"/>
      <c r="H56" s="219"/>
      <c r="I56" s="219"/>
      <c r="J56" s="219"/>
      <c r="K56" s="219"/>
      <c r="L56" s="219"/>
      <c r="M56" s="219"/>
      <c r="N56" s="219"/>
      <c r="O56" s="156"/>
      <c r="P56" s="219"/>
      <c r="Q56" s="219"/>
      <c r="R56" s="219"/>
      <c r="S56" s="218"/>
      <c r="T56" s="218"/>
      <c r="U56" s="218"/>
      <c r="V56" s="219"/>
      <c r="W56" s="219"/>
      <c r="X56" s="220"/>
    </row>
    <row r="57" spans="1:24" s="178" customFormat="1" ht="18.75">
      <c r="A57" s="180"/>
      <c r="B57" s="210"/>
      <c r="C57" s="210"/>
      <c r="D57" s="210"/>
      <c r="E57" s="172"/>
      <c r="F57" s="172"/>
      <c r="G57" s="218"/>
      <c r="H57" s="219"/>
      <c r="I57" s="219"/>
      <c r="J57" s="219"/>
      <c r="K57" s="219"/>
      <c r="L57" s="219"/>
      <c r="M57" s="219"/>
      <c r="N57" s="219"/>
      <c r="O57" s="156"/>
      <c r="P57" s="219"/>
      <c r="Q57" s="219"/>
      <c r="R57" s="219"/>
      <c r="S57" s="218"/>
      <c r="T57" s="218"/>
      <c r="U57" s="218"/>
      <c r="V57" s="219"/>
      <c r="W57" s="219"/>
      <c r="X57" s="220"/>
    </row>
    <row r="58" spans="1:24" s="178" customFormat="1" ht="18.75">
      <c r="A58" s="180"/>
      <c r="B58" s="292"/>
      <c r="C58" s="292"/>
      <c r="D58" s="292"/>
      <c r="E58" s="172"/>
      <c r="F58" s="172"/>
      <c r="G58" s="218"/>
      <c r="H58" s="219"/>
      <c r="I58" s="219"/>
      <c r="J58" s="219"/>
      <c r="K58" s="219"/>
      <c r="L58" s="219"/>
      <c r="M58" s="219"/>
      <c r="N58" s="219"/>
      <c r="O58" s="156"/>
      <c r="P58" s="219"/>
      <c r="Q58" s="219"/>
      <c r="R58" s="219"/>
      <c r="S58" s="218"/>
      <c r="T58" s="218"/>
      <c r="U58" s="218"/>
      <c r="V58" s="219"/>
      <c r="W58" s="219"/>
      <c r="X58" s="220"/>
    </row>
    <row r="59" spans="1:24" s="178" customFormat="1" ht="18.75">
      <c r="A59" s="180"/>
      <c r="B59" s="210"/>
      <c r="C59" s="210"/>
      <c r="D59" s="210"/>
      <c r="E59" s="172"/>
      <c r="F59" s="172"/>
      <c r="G59" s="218"/>
      <c r="H59" s="219"/>
      <c r="I59" s="219"/>
      <c r="J59" s="219"/>
      <c r="K59" s="219"/>
      <c r="L59" s="219"/>
      <c r="M59" s="219"/>
      <c r="N59" s="219"/>
      <c r="O59" s="156"/>
      <c r="P59" s="219"/>
      <c r="Q59" s="219"/>
      <c r="R59" s="219"/>
      <c r="S59" s="218"/>
      <c r="T59" s="218"/>
      <c r="U59" s="218"/>
      <c r="V59" s="219"/>
      <c r="W59" s="219"/>
      <c r="X59" s="220"/>
    </row>
    <row r="60" spans="1:24" s="178" customFormat="1" ht="18.75">
      <c r="A60" s="180"/>
      <c r="B60" s="210"/>
      <c r="C60" s="210"/>
      <c r="D60" s="210"/>
      <c r="E60" s="172"/>
      <c r="F60" s="172"/>
      <c r="G60" s="218"/>
      <c r="H60" s="219"/>
      <c r="I60" s="219"/>
      <c r="J60" s="219"/>
      <c r="K60" s="219"/>
      <c r="L60" s="219"/>
      <c r="M60" s="219"/>
      <c r="N60" s="219"/>
      <c r="O60" s="156"/>
      <c r="P60" s="219"/>
      <c r="Q60" s="219"/>
      <c r="R60" s="219"/>
      <c r="S60" s="218"/>
      <c r="T60" s="218"/>
      <c r="U60" s="218"/>
      <c r="V60" s="219"/>
      <c r="W60" s="219"/>
      <c r="X60" s="220"/>
    </row>
    <row r="61" spans="1:24" s="178" customFormat="1" ht="18.75">
      <c r="A61" s="180"/>
      <c r="B61" s="292"/>
      <c r="C61" s="292"/>
      <c r="D61" s="292"/>
      <c r="E61" s="172"/>
      <c r="F61" s="172"/>
      <c r="G61" s="218"/>
      <c r="H61" s="219"/>
      <c r="I61" s="219"/>
      <c r="J61" s="219"/>
      <c r="K61" s="219"/>
      <c r="L61" s="219"/>
      <c r="M61" s="219"/>
      <c r="N61" s="219"/>
      <c r="O61" s="156"/>
      <c r="P61" s="219"/>
      <c r="Q61" s="219"/>
      <c r="R61" s="219"/>
      <c r="S61" s="218"/>
      <c r="T61" s="218"/>
      <c r="U61" s="218"/>
      <c r="V61" s="219"/>
      <c r="W61" s="219"/>
      <c r="X61" s="220"/>
    </row>
    <row r="62" spans="1:24" s="178" customFormat="1" ht="18.75">
      <c r="A62" s="180"/>
      <c r="B62" s="210"/>
      <c r="C62" s="210"/>
      <c r="D62" s="210"/>
      <c r="E62" s="172"/>
      <c r="F62" s="172"/>
      <c r="G62" s="218"/>
      <c r="H62" s="219"/>
      <c r="I62" s="219"/>
      <c r="J62" s="219"/>
      <c r="K62" s="219"/>
      <c r="L62" s="219"/>
      <c r="M62" s="219"/>
      <c r="N62" s="219"/>
      <c r="O62" s="156"/>
      <c r="P62" s="219"/>
      <c r="Q62" s="219"/>
      <c r="R62" s="219"/>
      <c r="S62" s="218"/>
      <c r="T62" s="218"/>
      <c r="U62" s="218"/>
      <c r="V62" s="219"/>
      <c r="W62" s="219"/>
      <c r="X62" s="220"/>
    </row>
    <row r="63" spans="1:24" ht="18.75">
      <c r="B63" s="208"/>
      <c r="C63" s="208"/>
      <c r="D63" s="208"/>
      <c r="E63" s="154"/>
      <c r="F63" s="154"/>
      <c r="G63" s="212"/>
      <c r="H63" s="211"/>
      <c r="I63" s="211"/>
      <c r="J63" s="211"/>
      <c r="K63" s="211"/>
      <c r="L63" s="211"/>
      <c r="M63" s="211"/>
      <c r="N63" s="211"/>
      <c r="P63" s="211"/>
      <c r="Q63" s="211"/>
      <c r="R63" s="211"/>
      <c r="S63" s="212"/>
      <c r="T63" s="212"/>
      <c r="U63" s="212"/>
      <c r="V63" s="211"/>
      <c r="W63" s="211"/>
      <c r="X63" s="217"/>
    </row>
    <row r="64" spans="1:24" ht="18.75">
      <c r="B64" s="284"/>
      <c r="C64" s="284"/>
      <c r="D64" s="284"/>
      <c r="E64" s="154"/>
      <c r="F64" s="154"/>
      <c r="G64" s="212"/>
      <c r="H64" s="211"/>
      <c r="I64" s="211"/>
      <c r="J64" s="211"/>
      <c r="K64" s="211"/>
      <c r="L64" s="211"/>
      <c r="M64" s="211"/>
      <c r="N64" s="211"/>
      <c r="P64" s="211"/>
      <c r="Q64" s="211"/>
      <c r="R64" s="211"/>
      <c r="S64" s="212"/>
      <c r="T64" s="212"/>
      <c r="U64" s="212"/>
      <c r="V64" s="211"/>
      <c r="W64" s="211"/>
      <c r="X64" s="217"/>
    </row>
    <row r="65" spans="1:24" ht="18.75">
      <c r="A65" s="182"/>
      <c r="B65" s="208"/>
      <c r="C65" s="208"/>
      <c r="D65" s="208"/>
      <c r="E65" s="154"/>
      <c r="F65" s="154"/>
      <c r="G65" s="212"/>
      <c r="H65" s="211"/>
      <c r="I65" s="211"/>
      <c r="J65" s="211"/>
      <c r="K65" s="211"/>
      <c r="L65" s="211"/>
      <c r="M65" s="211"/>
      <c r="N65" s="211"/>
      <c r="P65" s="211"/>
      <c r="Q65" s="211"/>
      <c r="R65" s="211"/>
      <c r="S65" s="212"/>
      <c r="T65" s="212"/>
      <c r="U65" s="212"/>
      <c r="V65" s="211"/>
      <c r="W65" s="211"/>
      <c r="X65" s="217"/>
    </row>
    <row r="66" spans="1:24" ht="18.75">
      <c r="A66" s="182"/>
      <c r="B66" s="208"/>
      <c r="C66" s="208"/>
      <c r="D66" s="208"/>
      <c r="E66" s="154"/>
      <c r="F66" s="154"/>
      <c r="G66" s="212"/>
      <c r="H66" s="211"/>
      <c r="I66" s="211"/>
      <c r="J66" s="211"/>
      <c r="K66" s="211"/>
      <c r="L66" s="211"/>
      <c r="M66" s="211"/>
      <c r="N66" s="211"/>
      <c r="P66" s="211"/>
      <c r="Q66" s="211"/>
      <c r="R66" s="211"/>
      <c r="S66" s="212"/>
      <c r="T66" s="212"/>
      <c r="U66" s="212"/>
      <c r="V66" s="211"/>
      <c r="W66" s="211"/>
      <c r="X66" s="217"/>
    </row>
    <row r="67" spans="1:24" ht="18.75">
      <c r="A67" s="182"/>
      <c r="B67" s="284"/>
      <c r="C67" s="284"/>
      <c r="D67" s="284"/>
      <c r="E67" s="154"/>
      <c r="F67" s="154"/>
      <c r="G67" s="212"/>
      <c r="H67" s="211"/>
      <c r="I67" s="211"/>
      <c r="J67" s="211"/>
      <c r="K67" s="211"/>
      <c r="L67" s="211"/>
      <c r="M67" s="211"/>
      <c r="N67" s="211"/>
      <c r="P67" s="211"/>
      <c r="Q67" s="211"/>
      <c r="R67" s="211"/>
      <c r="S67" s="212"/>
      <c r="T67" s="212"/>
      <c r="U67" s="212"/>
      <c r="V67" s="211"/>
      <c r="W67" s="211"/>
      <c r="X67" s="217"/>
    </row>
    <row r="68" spans="1:24" ht="18.75">
      <c r="A68" s="182"/>
      <c r="B68" s="208"/>
      <c r="C68" s="208"/>
      <c r="D68" s="208"/>
      <c r="E68" s="154"/>
      <c r="F68" s="154"/>
      <c r="G68" s="212"/>
      <c r="H68" s="211"/>
      <c r="I68" s="211"/>
      <c r="J68" s="211"/>
      <c r="K68" s="211"/>
      <c r="L68" s="211"/>
      <c r="M68" s="211"/>
      <c r="N68" s="211"/>
      <c r="P68" s="211"/>
      <c r="Q68" s="211"/>
      <c r="R68" s="211"/>
      <c r="S68" s="212"/>
      <c r="T68" s="212"/>
      <c r="U68" s="212"/>
      <c r="V68" s="211"/>
      <c r="W68" s="211"/>
      <c r="X68" s="217"/>
    </row>
    <row r="69" spans="1:24" ht="18.75">
      <c r="A69" s="182"/>
      <c r="B69" s="208"/>
      <c r="C69" s="208"/>
      <c r="D69" s="208"/>
      <c r="E69" s="154"/>
      <c r="F69" s="154"/>
      <c r="G69" s="212"/>
      <c r="H69" s="211"/>
      <c r="I69" s="211"/>
      <c r="J69" s="211"/>
      <c r="K69" s="211"/>
      <c r="L69" s="211"/>
      <c r="M69" s="211"/>
      <c r="N69" s="211"/>
      <c r="P69" s="211"/>
      <c r="Q69" s="211"/>
      <c r="R69" s="211"/>
      <c r="S69" s="212"/>
      <c r="T69" s="212"/>
      <c r="U69" s="212"/>
      <c r="V69" s="211"/>
      <c r="W69" s="211"/>
      <c r="X69" s="217"/>
    </row>
    <row r="70" spans="1:24" ht="18.75">
      <c r="A70" s="182"/>
      <c r="B70" s="284"/>
      <c r="C70" s="284"/>
      <c r="D70" s="284"/>
      <c r="E70" s="154"/>
      <c r="F70" s="154"/>
      <c r="G70" s="212"/>
      <c r="H70" s="211"/>
      <c r="I70" s="211"/>
      <c r="J70" s="211"/>
      <c r="K70" s="211"/>
      <c r="L70" s="211"/>
      <c r="M70" s="211"/>
      <c r="N70" s="211"/>
      <c r="P70" s="211"/>
      <c r="Q70" s="211"/>
      <c r="R70" s="211"/>
      <c r="S70" s="212"/>
      <c r="T70" s="212"/>
      <c r="U70" s="212"/>
      <c r="V70" s="211"/>
      <c r="W70" s="211"/>
      <c r="X70" s="217"/>
    </row>
    <row r="71" spans="1:24" ht="18.75">
      <c r="A71" s="182"/>
      <c r="B71" s="208"/>
      <c r="C71" s="208"/>
      <c r="D71" s="208"/>
      <c r="E71" s="154"/>
      <c r="F71" s="154"/>
      <c r="G71" s="212"/>
      <c r="H71" s="211"/>
      <c r="I71" s="211"/>
      <c r="J71" s="211"/>
      <c r="K71" s="211"/>
      <c r="L71" s="211"/>
      <c r="M71" s="211"/>
      <c r="N71" s="211"/>
      <c r="P71" s="211"/>
      <c r="Q71" s="211"/>
      <c r="R71" s="211"/>
      <c r="S71" s="212"/>
      <c r="T71" s="212"/>
      <c r="U71" s="212"/>
      <c r="V71" s="211"/>
      <c r="W71" s="211"/>
      <c r="X71" s="217"/>
    </row>
    <row r="72" spans="1:24" ht="18.75">
      <c r="A72" s="182"/>
      <c r="B72" s="208"/>
      <c r="C72" s="208"/>
      <c r="D72" s="208"/>
      <c r="E72" s="154"/>
      <c r="F72" s="154"/>
      <c r="G72" s="212"/>
      <c r="H72" s="211"/>
      <c r="I72" s="211"/>
      <c r="J72" s="211"/>
      <c r="K72" s="211"/>
      <c r="L72" s="211"/>
      <c r="M72" s="211"/>
      <c r="N72" s="211"/>
      <c r="P72" s="211"/>
      <c r="Q72" s="211"/>
      <c r="R72" s="211"/>
      <c r="S72" s="212"/>
      <c r="T72" s="212"/>
      <c r="U72" s="212"/>
      <c r="V72" s="211"/>
      <c r="W72" s="211"/>
      <c r="X72" s="217"/>
    </row>
    <row r="73" spans="1:24" ht="18.75">
      <c r="A73" s="182"/>
      <c r="B73" s="284"/>
      <c r="C73" s="284"/>
      <c r="D73" s="284"/>
      <c r="E73" s="154"/>
      <c r="F73" s="154"/>
      <c r="G73" s="212"/>
      <c r="H73" s="211"/>
      <c r="I73" s="211"/>
      <c r="J73" s="211"/>
      <c r="K73" s="211"/>
      <c r="L73" s="211"/>
      <c r="M73" s="211"/>
      <c r="N73" s="211"/>
      <c r="P73" s="211"/>
      <c r="Q73" s="211"/>
      <c r="R73" s="211"/>
      <c r="S73" s="212"/>
      <c r="T73" s="212"/>
      <c r="U73" s="212"/>
      <c r="V73" s="211"/>
      <c r="W73" s="211"/>
      <c r="X73" s="217"/>
    </row>
    <row r="74" spans="1:24" ht="18.75">
      <c r="A74" s="182"/>
      <c r="B74" s="208"/>
      <c r="C74" s="208"/>
      <c r="D74" s="208"/>
      <c r="E74" s="154"/>
      <c r="F74" s="154"/>
      <c r="G74" s="212"/>
      <c r="H74" s="211"/>
      <c r="I74" s="211"/>
      <c r="J74" s="211"/>
      <c r="K74" s="211"/>
      <c r="L74" s="211"/>
      <c r="M74" s="211"/>
      <c r="N74" s="211"/>
      <c r="P74" s="211"/>
      <c r="Q74" s="211"/>
      <c r="R74" s="211"/>
      <c r="S74" s="212"/>
      <c r="T74" s="212"/>
      <c r="U74" s="211"/>
      <c r="V74" s="211"/>
      <c r="W74" s="211"/>
      <c r="X74" s="211"/>
    </row>
    <row r="75" spans="1:24" ht="18.75">
      <c r="A75" s="182"/>
      <c r="B75" s="208"/>
      <c r="C75" s="208"/>
      <c r="D75" s="208"/>
      <c r="E75" s="154"/>
      <c r="F75" s="154"/>
      <c r="G75" s="212"/>
      <c r="H75" s="211"/>
      <c r="I75" s="211"/>
      <c r="J75" s="211"/>
      <c r="K75" s="211"/>
      <c r="L75" s="211"/>
      <c r="M75" s="211"/>
      <c r="N75" s="211"/>
      <c r="P75" s="211"/>
      <c r="Q75" s="211"/>
      <c r="R75" s="211"/>
      <c r="S75" s="212"/>
      <c r="T75" s="212"/>
      <c r="U75" s="211"/>
      <c r="V75" s="211"/>
      <c r="W75" s="211"/>
      <c r="X75" s="211"/>
    </row>
    <row r="76" spans="1:24" ht="18.75">
      <c r="A76" s="182"/>
      <c r="B76" s="284"/>
      <c r="C76" s="284"/>
      <c r="D76" s="284"/>
      <c r="E76" s="154"/>
      <c r="F76" s="154"/>
      <c r="G76" s="212"/>
      <c r="H76" s="211"/>
      <c r="I76" s="211"/>
      <c r="J76" s="211"/>
      <c r="K76" s="211"/>
      <c r="L76" s="211"/>
      <c r="M76" s="211"/>
      <c r="N76" s="211"/>
      <c r="P76" s="211"/>
      <c r="Q76" s="211"/>
      <c r="R76" s="211"/>
      <c r="S76" s="212"/>
      <c r="T76" s="212"/>
      <c r="U76" s="211"/>
      <c r="V76" s="211"/>
      <c r="W76" s="211"/>
      <c r="X76" s="211"/>
    </row>
    <row r="77" spans="1:24" ht="18.75">
      <c r="A77" s="182"/>
      <c r="B77" s="208"/>
      <c r="C77" s="208"/>
      <c r="D77" s="208"/>
      <c r="E77" s="154"/>
      <c r="F77" s="154"/>
      <c r="G77" s="212"/>
      <c r="H77" s="211"/>
      <c r="I77" s="211"/>
      <c r="J77" s="211"/>
      <c r="K77" s="211"/>
      <c r="L77" s="211"/>
      <c r="M77" s="211"/>
      <c r="N77" s="211"/>
      <c r="P77" s="211"/>
      <c r="Q77" s="211"/>
      <c r="R77" s="211"/>
      <c r="S77" s="212"/>
      <c r="T77" s="212"/>
      <c r="U77" s="211"/>
      <c r="V77" s="211"/>
      <c r="W77" s="211"/>
      <c r="X77" s="211"/>
    </row>
    <row r="78" spans="1:24" ht="18.75">
      <c r="A78" s="182"/>
      <c r="B78" s="208"/>
      <c r="C78" s="208"/>
      <c r="D78" s="208"/>
      <c r="E78" s="154"/>
      <c r="F78" s="154"/>
      <c r="G78" s="212"/>
      <c r="H78" s="211"/>
      <c r="I78" s="211"/>
      <c r="J78" s="211"/>
      <c r="K78" s="211"/>
      <c r="L78" s="211"/>
      <c r="M78" s="211"/>
      <c r="N78" s="211"/>
      <c r="P78" s="211"/>
      <c r="Q78" s="211"/>
      <c r="R78" s="211"/>
      <c r="S78" s="212"/>
      <c r="T78" s="212"/>
      <c r="U78" s="211"/>
      <c r="V78" s="211"/>
      <c r="W78" s="211"/>
      <c r="X78" s="211"/>
    </row>
    <row r="79" spans="1:24" ht="18.75">
      <c r="A79" s="182"/>
      <c r="B79" s="284"/>
      <c r="C79" s="284"/>
      <c r="D79" s="284"/>
      <c r="E79" s="154"/>
      <c r="F79" s="154"/>
      <c r="G79" s="212"/>
      <c r="H79" s="211"/>
      <c r="I79" s="211"/>
      <c r="J79" s="211"/>
      <c r="K79" s="211"/>
      <c r="L79" s="211"/>
      <c r="M79" s="211"/>
      <c r="N79" s="211"/>
      <c r="P79" s="211"/>
      <c r="Q79" s="211"/>
      <c r="R79" s="211"/>
      <c r="S79" s="212"/>
      <c r="T79" s="212"/>
      <c r="U79" s="211"/>
      <c r="V79" s="211"/>
      <c r="W79" s="211"/>
      <c r="X79" s="211"/>
    </row>
    <row r="80" spans="1:24">
      <c r="A80" s="182"/>
      <c r="E80" s="153"/>
      <c r="F80" s="221"/>
      <c r="G80" s="212"/>
      <c r="H80" s="211"/>
      <c r="I80" s="211"/>
      <c r="J80" s="211"/>
      <c r="K80" s="211"/>
      <c r="L80" s="211"/>
      <c r="M80" s="211"/>
      <c r="N80" s="211"/>
      <c r="P80" s="211"/>
      <c r="Q80" s="211"/>
      <c r="R80" s="211"/>
      <c r="S80" s="212"/>
      <c r="T80" s="212"/>
      <c r="U80" s="211"/>
      <c r="V80" s="211"/>
      <c r="W80" s="211"/>
      <c r="X80" s="211"/>
    </row>
    <row r="81" spans="6:24">
      <c r="F81" s="211"/>
      <c r="G81" s="212"/>
      <c r="H81" s="211"/>
      <c r="I81" s="211"/>
      <c r="J81" s="211"/>
      <c r="K81" s="211"/>
      <c r="L81" s="211"/>
      <c r="M81" s="211"/>
      <c r="N81" s="211"/>
      <c r="P81" s="211"/>
      <c r="Q81" s="211"/>
      <c r="R81" s="211"/>
      <c r="S81" s="212"/>
      <c r="T81" s="212"/>
      <c r="U81" s="211"/>
      <c r="V81" s="211"/>
      <c r="W81" s="211"/>
      <c r="X81" s="211"/>
    </row>
  </sheetData>
  <mergeCells count="22">
    <mergeCell ref="S3:W3"/>
    <mergeCell ref="B55:D55"/>
    <mergeCell ref="B79:D79"/>
    <mergeCell ref="B61:D61"/>
    <mergeCell ref="B64:D64"/>
    <mergeCell ref="B67:D67"/>
    <mergeCell ref="B70:D70"/>
    <mergeCell ref="B73:D73"/>
    <mergeCell ref="B76:D76"/>
    <mergeCell ref="B58:D58"/>
    <mergeCell ref="B43:D43"/>
    <mergeCell ref="B46:D46"/>
    <mergeCell ref="B49:D49"/>
    <mergeCell ref="B52:D52"/>
    <mergeCell ref="A16:X16"/>
    <mergeCell ref="G52:I52"/>
    <mergeCell ref="B34:D34"/>
    <mergeCell ref="B37:D37"/>
    <mergeCell ref="B40:D40"/>
    <mergeCell ref="A6:X6"/>
    <mergeCell ref="A10:X10"/>
    <mergeCell ref="A14:X14"/>
  </mergeCells>
  <pageMargins left="0.25" right="0.25" top="0.75" bottom="0.75" header="0.3" footer="0.3"/>
  <pageSetup paperSize="8" scale="30" fitToHeight="0" orientation="landscape" r:id="rId1"/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12</vt:i4>
      </vt:variant>
    </vt:vector>
  </HeadingPairs>
  <TitlesOfParts>
    <vt:vector size="18" baseType="lpstr">
      <vt:lpstr>Версия ДЭ от 04.05.14 (полный)</vt:lpstr>
      <vt:lpstr>Версия ДЭ от 06.07.14  Чжао Фан</vt:lpstr>
      <vt:lpstr>Версия ДЭ от 12.05.14 Болат</vt:lpstr>
      <vt:lpstr>Версия ДЭ от 12.05.14 Л.С.</vt:lpstr>
      <vt:lpstr>Версия ДЭ от 13.05.14 Смена дат</vt:lpstr>
      <vt:lpstr>изм2</vt:lpstr>
      <vt:lpstr>'Версия ДЭ от 04.05.14 (полный)'!Заголовки_для_печати</vt:lpstr>
      <vt:lpstr>'Версия ДЭ от 06.07.14  Чжао Фан'!Заголовки_для_печати</vt:lpstr>
      <vt:lpstr>'Версия ДЭ от 12.05.14 Болат'!Заголовки_для_печати</vt:lpstr>
      <vt:lpstr>'Версия ДЭ от 12.05.14 Л.С.'!Заголовки_для_печати</vt:lpstr>
      <vt:lpstr>'Версия ДЭ от 13.05.14 Смена дат'!Заголовки_для_печати</vt:lpstr>
      <vt:lpstr>изм2!Заголовки_для_печати</vt:lpstr>
      <vt:lpstr>'Версия ДЭ от 04.05.14 (полный)'!Область_печати</vt:lpstr>
      <vt:lpstr>'Версия ДЭ от 06.07.14  Чжао Фан'!Область_печати</vt:lpstr>
      <vt:lpstr>'Версия ДЭ от 12.05.14 Болат'!Область_печати</vt:lpstr>
      <vt:lpstr>'Версия ДЭ от 12.05.14 Л.С.'!Область_печати</vt:lpstr>
      <vt:lpstr>'Версия ДЭ от 13.05.14 Смена дат'!Область_печати</vt:lpstr>
      <vt:lpstr>изм2!Область_печати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Timur Islamov [Тимур Исламов]</dc:creator>
  <cp:lastModifiedBy>Aigerim Majenova [Маженова Айгерим]</cp:lastModifiedBy>
  <cp:revision/>
  <cp:lastPrinted>2017-03-01T11:47:20Z</cp:lastPrinted>
  <dcterms:created xsi:type="dcterms:W3CDTF">2006-09-16T00:00:00Z</dcterms:created>
  <dcterms:modified xsi:type="dcterms:W3CDTF">2017-03-06T12:11:27Z</dcterms:modified>
</cp:coreProperties>
</file>